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75" windowHeight="14505"/>
  </bookViews>
  <sheets>
    <sheet name="Balance Sheet" sheetId="5" r:id="rId1"/>
    <sheet name="P&amp;L" sheetId="1" r:id="rId2"/>
    <sheet name="Sheet2" sheetId="2" state="hidden" r:id="rId3"/>
    <sheet name="Sheet3" sheetId="3" state="hidden" r:id="rId4"/>
  </sheets>
  <definedNames>
    <definedName name="_xlnm.Print_Titles" localSheetId="0">'Balance Sheet'!$A:$F,'Balance Sheet'!$1:$1</definedName>
    <definedName name="_xlnm.Print_Titles" localSheetId="1">'P&amp;L'!$A:$F,'P&amp;L'!$1:$1</definedName>
  </definedNames>
  <calcPr calcId="125725"/>
</workbook>
</file>

<file path=xl/calcChain.xml><?xml version="1.0" encoding="utf-8"?>
<calcChain xmlns="http://schemas.openxmlformats.org/spreadsheetml/2006/main">
  <c r="G61" i="5"/>
  <c r="G60"/>
  <c r="G56"/>
  <c r="G55"/>
  <c r="G54"/>
  <c r="G52"/>
  <c r="G22"/>
  <c r="G21"/>
  <c r="G20"/>
  <c r="G14"/>
  <c r="G13"/>
  <c r="G10"/>
  <c r="G46" i="1"/>
  <c r="G45"/>
  <c r="G44"/>
  <c r="G40"/>
  <c r="G39"/>
  <c r="G38"/>
  <c r="G34"/>
  <c r="G25"/>
  <c r="G20"/>
  <c r="G16"/>
  <c r="G13"/>
  <c r="G12"/>
  <c r="G8"/>
  <c r="G7"/>
</calcChain>
</file>

<file path=xl/sharedStrings.xml><?xml version="1.0" encoding="utf-8"?>
<sst xmlns="http://schemas.openxmlformats.org/spreadsheetml/2006/main" count="107" uniqueCount="105">
  <si>
    <t>Jan 1 - Feb 1, 10</t>
  </si>
  <si>
    <t>Ordinary Income/Expense</t>
  </si>
  <si>
    <t>Income</t>
  </si>
  <si>
    <t>Conference Income 2009</t>
  </si>
  <si>
    <t>IBWAS 2009</t>
  </si>
  <si>
    <t>Conference</t>
  </si>
  <si>
    <t>Total IBWAS 2009</t>
  </si>
  <si>
    <t>Total Conference Income 2009</t>
  </si>
  <si>
    <t>Conference Income 2010</t>
  </si>
  <si>
    <t>Sweden 2010 Conference</t>
  </si>
  <si>
    <t>Sponsorship</t>
  </si>
  <si>
    <t>Total Sweden 2010 Conference</t>
  </si>
  <si>
    <t>Total Conference Income 2010</t>
  </si>
  <si>
    <t>Donation</t>
  </si>
  <si>
    <t>Membership Income</t>
  </si>
  <si>
    <t>Total Income</t>
  </si>
  <si>
    <t>Expense</t>
  </si>
  <si>
    <t>Bank Service Charges</t>
  </si>
  <si>
    <t>Credit Card Fees</t>
  </si>
  <si>
    <t>Total Bank Service Charges</t>
  </si>
  <si>
    <t>Conferences 2009</t>
  </si>
  <si>
    <t>BeNeLux 2009 Conference</t>
  </si>
  <si>
    <t>DC 2009 Conference</t>
  </si>
  <si>
    <t>IBWAS 2009 Conference</t>
  </si>
  <si>
    <t>Total Conferences 2009</t>
  </si>
  <si>
    <t>Employee Benefits</t>
  </si>
  <si>
    <t>Internet Expenses</t>
  </si>
  <si>
    <t>Miscellaneous</t>
  </si>
  <si>
    <t>Payroll Expenses</t>
  </si>
  <si>
    <t>Employee Vacation</t>
  </si>
  <si>
    <t>Payroll - Salary</t>
  </si>
  <si>
    <t>Payroll Taxes</t>
  </si>
  <si>
    <t>Payroll Expenses - Other</t>
  </si>
  <si>
    <t>Total Payroll Expenses</t>
  </si>
  <si>
    <t>Postage and Delivery</t>
  </si>
  <si>
    <t>Professional Fees</t>
  </si>
  <si>
    <t>Program Services</t>
  </si>
  <si>
    <t>Total Professional Fees</t>
  </si>
  <si>
    <t>Total Expense</t>
  </si>
  <si>
    <t>Net Ordinary Income</t>
  </si>
  <si>
    <t>Other Income/Expense</t>
  </si>
  <si>
    <t>Other Income</t>
  </si>
  <si>
    <t>Interest Income</t>
  </si>
  <si>
    <t>Total Other Income</t>
  </si>
  <si>
    <t>Net Other Income</t>
  </si>
  <si>
    <t>Net Income</t>
  </si>
  <si>
    <t>Feb 1, 10</t>
  </si>
  <si>
    <t>ASSETS</t>
  </si>
  <si>
    <t>Current Assets</t>
  </si>
  <si>
    <t>Checking/Savings</t>
  </si>
  <si>
    <t>Citibank Checking</t>
  </si>
  <si>
    <t>Citibank Money Market</t>
  </si>
  <si>
    <t>OWASP Wachovia Money Market</t>
  </si>
  <si>
    <t>Paypal</t>
  </si>
  <si>
    <t>Smith Barney Checking</t>
  </si>
  <si>
    <t>Total Checking/Savings</t>
  </si>
  <si>
    <t>Accounts Receivable</t>
  </si>
  <si>
    <t>Total Accounts Receivable</t>
  </si>
  <si>
    <t>Total Current Assets</t>
  </si>
  <si>
    <t>Fixed Assets</t>
  </si>
  <si>
    <t>Equipment</t>
  </si>
  <si>
    <t>OWASP.org</t>
  </si>
  <si>
    <t>Accumulated Dep - OWASP.org</t>
  </si>
  <si>
    <t>OWASP.org - Other</t>
  </si>
  <si>
    <t>Total OWASP.org</t>
  </si>
  <si>
    <t>Total Fixed Assets</t>
  </si>
  <si>
    <t>TOTAL ASSETS</t>
  </si>
  <si>
    <t>LIABILITIES &amp; EQUITY</t>
  </si>
  <si>
    <t>Liabilities</t>
  </si>
  <si>
    <t>Current Liabilities</t>
  </si>
  <si>
    <t>Other Current Liabilities</t>
  </si>
  <si>
    <t>Accrued Employee HSA Contrib</t>
  </si>
  <si>
    <t>Accrued Employee Medical Expens</t>
  </si>
  <si>
    <t>Accrued Employee Simple IRA Con</t>
  </si>
  <si>
    <t>Due to Local Chapters</t>
  </si>
  <si>
    <t>Due to Belgium</t>
  </si>
  <si>
    <t>Due to Boston</t>
  </si>
  <si>
    <t>Due to Cleveland</t>
  </si>
  <si>
    <t>Due to Denver</t>
  </si>
  <si>
    <t>Due to Germany</t>
  </si>
  <si>
    <t>Due to Helsinki</t>
  </si>
  <si>
    <t>Due to London</t>
  </si>
  <si>
    <t>Due to Los Angeles</t>
  </si>
  <si>
    <t>Due to Minneapolis St Paul</t>
  </si>
  <si>
    <t>Due to Netherlands</t>
  </si>
  <si>
    <t>Due to New Zealand</t>
  </si>
  <si>
    <t>Due to Norway</t>
  </si>
  <si>
    <t>Due to NY/NJ Metro</t>
  </si>
  <si>
    <t>Due to Ottawa</t>
  </si>
  <si>
    <t>Due to San Antonio</t>
  </si>
  <si>
    <t>Due to San Diego</t>
  </si>
  <si>
    <t>Due to San Jose</t>
  </si>
  <si>
    <t>Due to Spain</t>
  </si>
  <si>
    <t>Due to Sweden</t>
  </si>
  <si>
    <t>Due to Virginia</t>
  </si>
  <si>
    <t>Due to Local Chapters - Other</t>
  </si>
  <si>
    <t>Total Due to Local Chapters</t>
  </si>
  <si>
    <t>Haiti Donations Payable</t>
  </si>
  <si>
    <t>Total Other Current Liabilities</t>
  </si>
  <si>
    <t>Total Current Liabilities</t>
  </si>
  <si>
    <t>Total Liabilities</t>
  </si>
  <si>
    <t>Equity</t>
  </si>
  <si>
    <t>Retained Earnings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</si>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</sst>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3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2"/>
  <sheetViews>
    <sheetView tabSelected="1"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H26" sqref="H26"/>
    </sheetView>
  </sheetViews>
  <sheetFormatPr defaultRowHeight="15"/>
  <cols>
    <col min="1" max="5" width="3" style="12" customWidth="1"/>
    <col min="6" max="6" width="26.5703125" style="12" customWidth="1"/>
    <col min="7" max="7" width="8.7109375" style="13" bestFit="1" customWidth="1"/>
  </cols>
  <sheetData>
    <row r="1" spans="1:7" s="11" customFormat="1" ht="15.75" thickBot="1">
      <c r="A1" s="9"/>
      <c r="B1" s="9"/>
      <c r="C1" s="9"/>
      <c r="D1" s="9"/>
      <c r="E1" s="9"/>
      <c r="F1" s="9"/>
      <c r="G1" s="10" t="s">
        <v>46</v>
      </c>
    </row>
    <row r="2" spans="1:7" ht="15.75" thickTop="1">
      <c r="A2" s="1" t="s">
        <v>47</v>
      </c>
      <c r="B2" s="1"/>
      <c r="C2" s="1"/>
      <c r="D2" s="1"/>
      <c r="E2" s="1"/>
      <c r="F2" s="1"/>
      <c r="G2" s="2"/>
    </row>
    <row r="3" spans="1:7">
      <c r="A3" s="1"/>
      <c r="B3" s="1" t="s">
        <v>48</v>
      </c>
      <c r="C3" s="1"/>
      <c r="D3" s="1"/>
      <c r="E3" s="1"/>
      <c r="F3" s="1"/>
      <c r="G3" s="2"/>
    </row>
    <row r="4" spans="1:7">
      <c r="A4" s="1"/>
      <c r="B4" s="1"/>
      <c r="C4" s="1" t="s">
        <v>49</v>
      </c>
      <c r="D4" s="1"/>
      <c r="E4" s="1"/>
      <c r="F4" s="1"/>
      <c r="G4" s="2"/>
    </row>
    <row r="5" spans="1:7">
      <c r="A5" s="1"/>
      <c r="B5" s="1"/>
      <c r="C5" s="1"/>
      <c r="D5" s="1" t="s">
        <v>50</v>
      </c>
      <c r="E5" s="1"/>
      <c r="F5" s="1"/>
      <c r="G5" s="2">
        <v>59627.45</v>
      </c>
    </row>
    <row r="6" spans="1:7">
      <c r="A6" s="1"/>
      <c r="B6" s="1"/>
      <c r="C6" s="1"/>
      <c r="D6" s="1" t="s">
        <v>51</v>
      </c>
      <c r="E6" s="1"/>
      <c r="F6" s="1"/>
      <c r="G6" s="2">
        <v>25242.25</v>
      </c>
    </row>
    <row r="7" spans="1:7">
      <c r="A7" s="1"/>
      <c r="B7" s="1"/>
      <c r="C7" s="1"/>
      <c r="D7" s="1" t="s">
        <v>52</v>
      </c>
      <c r="E7" s="1"/>
      <c r="F7" s="1"/>
      <c r="G7" s="2">
        <v>84351.78</v>
      </c>
    </row>
    <row r="8" spans="1:7">
      <c r="A8" s="1"/>
      <c r="B8" s="1"/>
      <c r="C8" s="1"/>
      <c r="D8" s="1" t="s">
        <v>53</v>
      </c>
      <c r="E8" s="1"/>
      <c r="F8" s="1"/>
      <c r="G8" s="2">
        <v>14396.29</v>
      </c>
    </row>
    <row r="9" spans="1:7" ht="15.75" thickBot="1">
      <c r="A9" s="1"/>
      <c r="B9" s="1"/>
      <c r="C9" s="1"/>
      <c r="D9" s="1" t="s">
        <v>54</v>
      </c>
      <c r="E9" s="1"/>
      <c r="F9" s="1"/>
      <c r="G9" s="5">
        <v>51934.6</v>
      </c>
    </row>
    <row r="10" spans="1:7">
      <c r="A10" s="1"/>
      <c r="B10" s="1"/>
      <c r="C10" s="1" t="s">
        <v>55</v>
      </c>
      <c r="D10" s="1"/>
      <c r="E10" s="1"/>
      <c r="F10" s="1"/>
      <c r="G10" s="2">
        <f>ROUND(SUM(G4:G9),5)</f>
        <v>235552.37</v>
      </c>
    </row>
    <row r="11" spans="1:7" ht="30" customHeight="1">
      <c r="A11" s="1"/>
      <c r="B11" s="1"/>
      <c r="C11" s="1" t="s">
        <v>56</v>
      </c>
      <c r="D11" s="1"/>
      <c r="E11" s="1"/>
      <c r="F11" s="1"/>
      <c r="G11" s="2"/>
    </row>
    <row r="12" spans="1:7" ht="15.75" thickBot="1">
      <c r="A12" s="1"/>
      <c r="B12" s="1"/>
      <c r="C12" s="1"/>
      <c r="D12" s="1" t="s">
        <v>56</v>
      </c>
      <c r="E12" s="1"/>
      <c r="F12" s="1"/>
      <c r="G12" s="3">
        <v>43121</v>
      </c>
    </row>
    <row r="13" spans="1:7" ht="15.75" thickBot="1">
      <c r="A13" s="1"/>
      <c r="B13" s="1"/>
      <c r="C13" s="1" t="s">
        <v>57</v>
      </c>
      <c r="D13" s="1"/>
      <c r="E13" s="1"/>
      <c r="F13" s="1"/>
      <c r="G13" s="4">
        <f>ROUND(SUM(G11:G12),5)</f>
        <v>43121</v>
      </c>
    </row>
    <row r="14" spans="1:7" ht="30" customHeight="1">
      <c r="A14" s="1"/>
      <c r="B14" s="1" t="s">
        <v>58</v>
      </c>
      <c r="C14" s="1"/>
      <c r="D14" s="1"/>
      <c r="E14" s="1"/>
      <c r="F14" s="1"/>
      <c r="G14" s="2">
        <f>ROUND(G3+G10+G13,5)</f>
        <v>278673.37</v>
      </c>
    </row>
    <row r="15" spans="1:7" ht="30" customHeight="1">
      <c r="A15" s="1"/>
      <c r="B15" s="1" t="s">
        <v>59</v>
      </c>
      <c r="C15" s="1"/>
      <c r="D15" s="1"/>
      <c r="E15" s="1"/>
      <c r="F15" s="1"/>
      <c r="G15" s="2"/>
    </row>
    <row r="16" spans="1:7">
      <c r="A16" s="1"/>
      <c r="B16" s="1"/>
      <c r="C16" s="1" t="s">
        <v>60</v>
      </c>
      <c r="D16" s="1"/>
      <c r="E16" s="1"/>
      <c r="F16" s="1"/>
      <c r="G16" s="2">
        <v>7659.74</v>
      </c>
    </row>
    <row r="17" spans="1:7">
      <c r="A17" s="1"/>
      <c r="B17" s="1"/>
      <c r="C17" s="1" t="s">
        <v>61</v>
      </c>
      <c r="D17" s="1"/>
      <c r="E17" s="1"/>
      <c r="F17" s="1"/>
      <c r="G17" s="2"/>
    </row>
    <row r="18" spans="1:7">
      <c r="A18" s="1"/>
      <c r="B18" s="1"/>
      <c r="C18" s="1"/>
      <c r="D18" s="1" t="s">
        <v>62</v>
      </c>
      <c r="E18" s="1"/>
      <c r="F18" s="1"/>
      <c r="G18" s="2">
        <v>-30000</v>
      </c>
    </row>
    <row r="19" spans="1:7" ht="15.75" thickBot="1">
      <c r="A19" s="1"/>
      <c r="B19" s="1"/>
      <c r="C19" s="1"/>
      <c r="D19" s="1" t="s">
        <v>63</v>
      </c>
      <c r="E19" s="1"/>
      <c r="F19" s="1"/>
      <c r="G19" s="3">
        <v>30000</v>
      </c>
    </row>
    <row r="20" spans="1:7" ht="15.75" thickBot="1">
      <c r="A20" s="1"/>
      <c r="B20" s="1"/>
      <c r="C20" s="1" t="s">
        <v>64</v>
      </c>
      <c r="D20" s="1"/>
      <c r="E20" s="1"/>
      <c r="F20" s="1"/>
      <c r="G20" s="6">
        <f>ROUND(SUM(G17:G19),5)</f>
        <v>0</v>
      </c>
    </row>
    <row r="21" spans="1:7" ht="30" customHeight="1" thickBot="1">
      <c r="A21" s="1"/>
      <c r="B21" s="1" t="s">
        <v>65</v>
      </c>
      <c r="C21" s="1"/>
      <c r="D21" s="1"/>
      <c r="E21" s="1"/>
      <c r="F21" s="1"/>
      <c r="G21" s="6">
        <f>ROUND(SUM(G15:G16)+G20,5)</f>
        <v>7659.74</v>
      </c>
    </row>
    <row r="22" spans="1:7" s="8" customFormat="1" ht="30" customHeight="1" thickBot="1">
      <c r="A22" s="1" t="s">
        <v>66</v>
      </c>
      <c r="B22" s="1"/>
      <c r="C22" s="1"/>
      <c r="D22" s="1"/>
      <c r="E22" s="1"/>
      <c r="F22" s="1"/>
      <c r="G22" s="7">
        <f>ROUND(G2+G14+G21,5)</f>
        <v>286333.11</v>
      </c>
    </row>
    <row r="23" spans="1:7" ht="31.5" customHeight="1" thickTop="1">
      <c r="A23" s="1" t="s">
        <v>67</v>
      </c>
      <c r="B23" s="1"/>
      <c r="C23" s="1"/>
      <c r="D23" s="1"/>
      <c r="E23" s="1"/>
      <c r="F23" s="1"/>
      <c r="G23" s="2"/>
    </row>
    <row r="24" spans="1:7">
      <c r="A24" s="1"/>
      <c r="B24" s="1" t="s">
        <v>68</v>
      </c>
      <c r="C24" s="1"/>
      <c r="D24" s="1"/>
      <c r="E24" s="1"/>
      <c r="F24" s="1"/>
      <c r="G24" s="2"/>
    </row>
    <row r="25" spans="1:7">
      <c r="A25" s="1"/>
      <c r="B25" s="1"/>
      <c r="C25" s="1" t="s">
        <v>69</v>
      </c>
      <c r="D25" s="1"/>
      <c r="E25" s="1"/>
      <c r="F25" s="1"/>
      <c r="G25" s="2"/>
    </row>
    <row r="26" spans="1:7">
      <c r="A26" s="1"/>
      <c r="B26" s="1"/>
      <c r="C26" s="1"/>
      <c r="D26" s="1" t="s">
        <v>70</v>
      </c>
      <c r="E26" s="1"/>
      <c r="F26" s="1"/>
      <c r="G26" s="2"/>
    </row>
    <row r="27" spans="1:7">
      <c r="A27" s="1"/>
      <c r="B27" s="1"/>
      <c r="C27" s="1"/>
      <c r="D27" s="1"/>
      <c r="E27" s="1" t="s">
        <v>71</v>
      </c>
      <c r="F27" s="1"/>
      <c r="G27" s="2">
        <v>100</v>
      </c>
    </row>
    <row r="28" spans="1:7">
      <c r="A28" s="1"/>
      <c r="B28" s="1"/>
      <c r="C28" s="1"/>
      <c r="D28" s="1"/>
      <c r="E28" s="1" t="s">
        <v>72</v>
      </c>
      <c r="F28" s="1"/>
      <c r="G28" s="2">
        <v>-356.22</v>
      </c>
    </row>
    <row r="29" spans="1:7">
      <c r="A29" s="1"/>
      <c r="B29" s="1"/>
      <c r="C29" s="1"/>
      <c r="D29" s="1"/>
      <c r="E29" s="1" t="s">
        <v>73</v>
      </c>
      <c r="F29" s="1"/>
      <c r="G29" s="2">
        <v>-206.26</v>
      </c>
    </row>
    <row r="30" spans="1:7">
      <c r="A30" s="1"/>
      <c r="B30" s="1"/>
      <c r="C30" s="1"/>
      <c r="D30" s="1"/>
      <c r="E30" s="1" t="s">
        <v>74</v>
      </c>
      <c r="F30" s="1"/>
      <c r="G30" s="2"/>
    </row>
    <row r="31" spans="1:7">
      <c r="A31" s="1"/>
      <c r="B31" s="1"/>
      <c r="C31" s="1"/>
      <c r="D31" s="1"/>
      <c r="E31" s="1"/>
      <c r="F31" s="1" t="s">
        <v>75</v>
      </c>
      <c r="G31" s="2">
        <v>4879.97</v>
      </c>
    </row>
    <row r="32" spans="1:7">
      <c r="A32" s="1"/>
      <c r="B32" s="1"/>
      <c r="C32" s="1"/>
      <c r="D32" s="1"/>
      <c r="E32" s="1"/>
      <c r="F32" s="1" t="s">
        <v>76</v>
      </c>
      <c r="G32" s="2">
        <v>2360</v>
      </c>
    </row>
    <row r="33" spans="1:7">
      <c r="A33" s="1"/>
      <c r="B33" s="1"/>
      <c r="C33" s="1"/>
      <c r="D33" s="1"/>
      <c r="E33" s="1"/>
      <c r="F33" s="1" t="s">
        <v>77</v>
      </c>
      <c r="G33" s="2">
        <v>2020</v>
      </c>
    </row>
    <row r="34" spans="1:7">
      <c r="A34" s="1"/>
      <c r="B34" s="1"/>
      <c r="C34" s="1"/>
      <c r="D34" s="1"/>
      <c r="E34" s="1"/>
      <c r="F34" s="1" t="s">
        <v>78</v>
      </c>
      <c r="G34" s="2">
        <v>1138.6099999999999</v>
      </c>
    </row>
    <row r="35" spans="1:7">
      <c r="A35" s="1"/>
      <c r="B35" s="1"/>
      <c r="C35" s="1"/>
      <c r="D35" s="1"/>
      <c r="E35" s="1"/>
      <c r="F35" s="1" t="s">
        <v>79</v>
      </c>
      <c r="G35" s="2">
        <v>2100</v>
      </c>
    </row>
    <row r="36" spans="1:7">
      <c r="A36" s="1"/>
      <c r="B36" s="1"/>
      <c r="C36" s="1"/>
      <c r="D36" s="1"/>
      <c r="E36" s="1"/>
      <c r="F36" s="1" t="s">
        <v>80</v>
      </c>
      <c r="G36" s="2">
        <v>1933.25</v>
      </c>
    </row>
    <row r="37" spans="1:7">
      <c r="A37" s="1"/>
      <c r="B37" s="1"/>
      <c r="C37" s="1"/>
      <c r="D37" s="1"/>
      <c r="E37" s="1"/>
      <c r="F37" s="1" t="s">
        <v>81</v>
      </c>
      <c r="G37" s="2">
        <v>2022.14</v>
      </c>
    </row>
    <row r="38" spans="1:7">
      <c r="A38" s="1"/>
      <c r="B38" s="1"/>
      <c r="C38" s="1"/>
      <c r="D38" s="1"/>
      <c r="E38" s="1"/>
      <c r="F38" s="1" t="s">
        <v>82</v>
      </c>
      <c r="G38" s="2">
        <v>783.14</v>
      </c>
    </row>
    <row r="39" spans="1:7">
      <c r="A39" s="1"/>
      <c r="B39" s="1"/>
      <c r="C39" s="1"/>
      <c r="D39" s="1"/>
      <c r="E39" s="1"/>
      <c r="F39" s="1" t="s">
        <v>83</v>
      </c>
      <c r="G39" s="2">
        <v>1777.4</v>
      </c>
    </row>
    <row r="40" spans="1:7">
      <c r="A40" s="1"/>
      <c r="B40" s="1"/>
      <c r="C40" s="1"/>
      <c r="D40" s="1"/>
      <c r="E40" s="1"/>
      <c r="F40" s="1" t="s">
        <v>84</v>
      </c>
      <c r="G40" s="2">
        <v>2084.46</v>
      </c>
    </row>
    <row r="41" spans="1:7">
      <c r="A41" s="1"/>
      <c r="B41" s="1"/>
      <c r="C41" s="1"/>
      <c r="D41" s="1"/>
      <c r="E41" s="1"/>
      <c r="F41" s="1" t="s">
        <v>85</v>
      </c>
      <c r="G41" s="2">
        <v>-1226.27</v>
      </c>
    </row>
    <row r="42" spans="1:7">
      <c r="A42" s="1"/>
      <c r="B42" s="1"/>
      <c r="C42" s="1"/>
      <c r="D42" s="1"/>
      <c r="E42" s="1"/>
      <c r="F42" s="1" t="s">
        <v>86</v>
      </c>
      <c r="G42" s="2">
        <v>2020</v>
      </c>
    </row>
    <row r="43" spans="1:7">
      <c r="A43" s="1"/>
      <c r="B43" s="1"/>
      <c r="C43" s="1"/>
      <c r="D43" s="1"/>
      <c r="E43" s="1"/>
      <c r="F43" s="1" t="s">
        <v>87</v>
      </c>
      <c r="G43" s="2">
        <v>5963.51</v>
      </c>
    </row>
    <row r="44" spans="1:7">
      <c r="A44" s="1"/>
      <c r="B44" s="1"/>
      <c r="C44" s="1"/>
      <c r="D44" s="1"/>
      <c r="E44" s="1"/>
      <c r="F44" s="1" t="s">
        <v>88</v>
      </c>
      <c r="G44" s="2">
        <v>1456.55</v>
      </c>
    </row>
    <row r="45" spans="1:7">
      <c r="A45" s="1"/>
      <c r="B45" s="1"/>
      <c r="C45" s="1"/>
      <c r="D45" s="1"/>
      <c r="E45" s="1"/>
      <c r="F45" s="1" t="s">
        <v>89</v>
      </c>
      <c r="G45" s="2">
        <v>3580</v>
      </c>
    </row>
    <row r="46" spans="1:7">
      <c r="A46" s="1"/>
      <c r="B46" s="1"/>
      <c r="C46" s="1"/>
      <c r="D46" s="1"/>
      <c r="E46" s="1"/>
      <c r="F46" s="1" t="s">
        <v>90</v>
      </c>
      <c r="G46" s="2">
        <v>2120</v>
      </c>
    </row>
    <row r="47" spans="1:7">
      <c r="A47" s="1"/>
      <c r="B47" s="1"/>
      <c r="C47" s="1"/>
      <c r="D47" s="1"/>
      <c r="E47" s="1"/>
      <c r="F47" s="1" t="s">
        <v>91</v>
      </c>
      <c r="G47" s="2">
        <v>2160</v>
      </c>
    </row>
    <row r="48" spans="1:7">
      <c r="A48" s="1"/>
      <c r="B48" s="1"/>
      <c r="C48" s="1"/>
      <c r="D48" s="1"/>
      <c r="E48" s="1"/>
      <c r="F48" s="1" t="s">
        <v>92</v>
      </c>
      <c r="G48" s="2">
        <v>438.75</v>
      </c>
    </row>
    <row r="49" spans="1:7">
      <c r="A49" s="1"/>
      <c r="B49" s="1"/>
      <c r="C49" s="1"/>
      <c r="D49" s="1"/>
      <c r="E49" s="1"/>
      <c r="F49" s="1" t="s">
        <v>93</v>
      </c>
      <c r="G49" s="2">
        <v>2160</v>
      </c>
    </row>
    <row r="50" spans="1:7">
      <c r="A50" s="1"/>
      <c r="B50" s="1"/>
      <c r="C50" s="1"/>
      <c r="D50" s="1"/>
      <c r="E50" s="1"/>
      <c r="F50" s="1" t="s">
        <v>94</v>
      </c>
      <c r="G50" s="2">
        <v>2680</v>
      </c>
    </row>
    <row r="51" spans="1:7" ht="15.75" thickBot="1">
      <c r="A51" s="1"/>
      <c r="B51" s="1"/>
      <c r="C51" s="1"/>
      <c r="D51" s="1"/>
      <c r="E51" s="1"/>
      <c r="F51" s="1" t="s">
        <v>95</v>
      </c>
      <c r="G51" s="5">
        <v>7348.03</v>
      </c>
    </row>
    <row r="52" spans="1:7">
      <c r="A52" s="1"/>
      <c r="B52" s="1"/>
      <c r="C52" s="1"/>
      <c r="D52" s="1"/>
      <c r="E52" s="1" t="s">
        <v>96</v>
      </c>
      <c r="F52" s="1"/>
      <c r="G52" s="2">
        <f>ROUND(SUM(G30:G51),5)</f>
        <v>49799.54</v>
      </c>
    </row>
    <row r="53" spans="1:7" ht="30" customHeight="1" thickBot="1">
      <c r="A53" s="1"/>
      <c r="B53" s="1"/>
      <c r="C53" s="1"/>
      <c r="D53" s="1"/>
      <c r="E53" s="1" t="s">
        <v>97</v>
      </c>
      <c r="F53" s="1"/>
      <c r="G53" s="3">
        <v>1378.67</v>
      </c>
    </row>
    <row r="54" spans="1:7" ht="15.75" thickBot="1">
      <c r="A54" s="1"/>
      <c r="B54" s="1"/>
      <c r="C54" s="1"/>
      <c r="D54" s="1" t="s">
        <v>98</v>
      </c>
      <c r="E54" s="1"/>
      <c r="F54" s="1"/>
      <c r="G54" s="6">
        <f>ROUND(SUM(G26:G29)+SUM(G52:G53),5)</f>
        <v>50715.73</v>
      </c>
    </row>
    <row r="55" spans="1:7" ht="30" customHeight="1" thickBot="1">
      <c r="A55" s="1"/>
      <c r="B55" s="1"/>
      <c r="C55" s="1" t="s">
        <v>99</v>
      </c>
      <c r="D55" s="1"/>
      <c r="E55" s="1"/>
      <c r="F55" s="1"/>
      <c r="G55" s="4">
        <f>ROUND(G25+G54,5)</f>
        <v>50715.73</v>
      </c>
    </row>
    <row r="56" spans="1:7" ht="30" customHeight="1">
      <c r="A56" s="1"/>
      <c r="B56" s="1" t="s">
        <v>100</v>
      </c>
      <c r="C56" s="1"/>
      <c r="D56" s="1"/>
      <c r="E56" s="1"/>
      <c r="F56" s="1"/>
      <c r="G56" s="2">
        <f>ROUND(G24+G55,5)</f>
        <v>50715.73</v>
      </c>
    </row>
    <row r="57" spans="1:7" ht="30" customHeight="1">
      <c r="A57" s="1"/>
      <c r="B57" s="1" t="s">
        <v>101</v>
      </c>
      <c r="C57" s="1"/>
      <c r="D57" s="1"/>
      <c r="E57" s="1"/>
      <c r="F57" s="1"/>
      <c r="G57" s="2"/>
    </row>
    <row r="58" spans="1:7">
      <c r="A58" s="1"/>
      <c r="B58" s="1"/>
      <c r="C58" s="1" t="s">
        <v>102</v>
      </c>
      <c r="D58" s="1"/>
      <c r="E58" s="1"/>
      <c r="F58" s="1"/>
      <c r="G58" s="2">
        <v>229805.05</v>
      </c>
    </row>
    <row r="59" spans="1:7" ht="15.75" thickBot="1">
      <c r="A59" s="1"/>
      <c r="B59" s="1"/>
      <c r="C59" s="1" t="s">
        <v>45</v>
      </c>
      <c r="D59" s="1"/>
      <c r="E59" s="1"/>
      <c r="F59" s="1"/>
      <c r="G59" s="3">
        <v>5812.33</v>
      </c>
    </row>
    <row r="60" spans="1:7" ht="15.75" thickBot="1">
      <c r="A60" s="1"/>
      <c r="B60" s="1" t="s">
        <v>103</v>
      </c>
      <c r="C60" s="1"/>
      <c r="D60" s="1"/>
      <c r="E60" s="1"/>
      <c r="F60" s="1"/>
      <c r="G60" s="6">
        <f>ROUND(SUM(G57:G59),5)</f>
        <v>235617.38</v>
      </c>
    </row>
    <row r="61" spans="1:7" s="8" customFormat="1" ht="30" customHeight="1" thickBot="1">
      <c r="A61" s="1" t="s">
        <v>104</v>
      </c>
      <c r="B61" s="1"/>
      <c r="C61" s="1"/>
      <c r="D61" s="1"/>
      <c r="E61" s="1"/>
      <c r="F61" s="1"/>
      <c r="G61" s="7">
        <f>ROUND(G23+G56+G60,5)</f>
        <v>286333.11</v>
      </c>
    </row>
    <row r="62" spans="1:7" ht="15.75" thickTop="1"/>
  </sheetData>
  <pageMargins left="0.7" right="0.7" top="0.75" bottom="0.75" header="0.25" footer="0.3"/>
  <pageSetup orientation="portrait" r:id="rId1"/>
  <headerFooter>
    <oddHeader>&amp;L&amp;"Arial,Bold"&amp;8 4:32 PM
&amp;"Arial,Bold"&amp;8 02/01/10
&amp;"Arial,Bold"&amp;8 Accrual Basis&amp;C&amp;"Arial,Bold"&amp;12 OWASP Foundation
&amp;"Arial,Bold"&amp;14 Balance Sheet
&amp;"Arial,Bold"&amp;10 As of February 1, 2010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K17" sqref="K17"/>
    </sheetView>
  </sheetViews>
  <sheetFormatPr defaultRowHeight="15"/>
  <cols>
    <col min="1" max="5" width="3" style="12" customWidth="1"/>
    <col min="6" max="6" width="23.5703125" style="12" customWidth="1"/>
    <col min="7" max="7" width="13.28515625" style="13" bestFit="1" customWidth="1"/>
  </cols>
  <sheetData>
    <row r="1" spans="1:7" s="11" customFormat="1" ht="15.75" thickBot="1">
      <c r="A1" s="9"/>
      <c r="B1" s="9"/>
      <c r="C1" s="9"/>
      <c r="D1" s="9"/>
      <c r="E1" s="9"/>
      <c r="F1" s="9"/>
      <c r="G1" s="10" t="s">
        <v>0</v>
      </c>
    </row>
    <row r="2" spans="1:7" ht="15.75" thickTop="1">
      <c r="A2" s="1"/>
      <c r="B2" s="1" t="s">
        <v>1</v>
      </c>
      <c r="C2" s="1"/>
      <c r="D2" s="1"/>
      <c r="E2" s="1"/>
      <c r="F2" s="1"/>
      <c r="G2" s="2"/>
    </row>
    <row r="3" spans="1:7">
      <c r="A3" s="1"/>
      <c r="B3" s="1"/>
      <c r="C3" s="1" t="s">
        <v>2</v>
      </c>
      <c r="D3" s="1"/>
      <c r="E3" s="1"/>
      <c r="F3" s="1"/>
      <c r="G3" s="2"/>
    </row>
    <row r="4" spans="1:7">
      <c r="A4" s="1"/>
      <c r="B4" s="1"/>
      <c r="C4" s="1"/>
      <c r="D4" s="1" t="s">
        <v>3</v>
      </c>
      <c r="E4" s="1"/>
      <c r="F4" s="1"/>
      <c r="G4" s="2"/>
    </row>
    <row r="5" spans="1:7">
      <c r="A5" s="1"/>
      <c r="B5" s="1"/>
      <c r="C5" s="1"/>
      <c r="D5" s="1"/>
      <c r="E5" s="1" t="s">
        <v>4</v>
      </c>
      <c r="F5" s="1"/>
      <c r="G5" s="2"/>
    </row>
    <row r="6" spans="1:7" ht="15.75" thickBot="1">
      <c r="A6" s="1"/>
      <c r="B6" s="1"/>
      <c r="C6" s="1"/>
      <c r="D6" s="1"/>
      <c r="E6" s="1"/>
      <c r="F6" s="1" t="s">
        <v>5</v>
      </c>
      <c r="G6" s="3">
        <v>400</v>
      </c>
    </row>
    <row r="7" spans="1:7" ht="15.75" thickBot="1">
      <c r="A7" s="1"/>
      <c r="B7" s="1"/>
      <c r="C7" s="1"/>
      <c r="D7" s="1"/>
      <c r="E7" s="1" t="s">
        <v>6</v>
      </c>
      <c r="F7" s="1"/>
      <c r="G7" s="4">
        <f>ROUND(SUM(G5:G6),5)</f>
        <v>400</v>
      </c>
    </row>
    <row r="8" spans="1:7" ht="30" customHeight="1">
      <c r="A8" s="1"/>
      <c r="B8" s="1"/>
      <c r="C8" s="1"/>
      <c r="D8" s="1" t="s">
        <v>7</v>
      </c>
      <c r="E8" s="1"/>
      <c r="F8" s="1"/>
      <c r="G8" s="2">
        <f>ROUND(G4+G7,5)</f>
        <v>400</v>
      </c>
    </row>
    <row r="9" spans="1:7" ht="30" customHeight="1">
      <c r="A9" s="1"/>
      <c r="B9" s="1"/>
      <c r="C9" s="1"/>
      <c r="D9" s="1" t="s">
        <v>8</v>
      </c>
      <c r="E9" s="1"/>
      <c r="F9" s="1"/>
      <c r="G9" s="2"/>
    </row>
    <row r="10" spans="1:7">
      <c r="A10" s="1"/>
      <c r="B10" s="1"/>
      <c r="C10" s="1"/>
      <c r="D10" s="1"/>
      <c r="E10" s="1" t="s">
        <v>9</v>
      </c>
      <c r="F10" s="1"/>
      <c r="G10" s="2"/>
    </row>
    <row r="11" spans="1:7" ht="15.75" thickBot="1">
      <c r="A11" s="1"/>
      <c r="B11" s="1"/>
      <c r="C11" s="1"/>
      <c r="D11" s="1"/>
      <c r="E11" s="1"/>
      <c r="F11" s="1" t="s">
        <v>10</v>
      </c>
      <c r="G11" s="3">
        <v>9000</v>
      </c>
    </row>
    <row r="12" spans="1:7" ht="15.75" thickBot="1">
      <c r="A12" s="1"/>
      <c r="B12" s="1"/>
      <c r="C12" s="1"/>
      <c r="D12" s="1"/>
      <c r="E12" s="1" t="s">
        <v>11</v>
      </c>
      <c r="F12" s="1"/>
      <c r="G12" s="4">
        <f>ROUND(SUM(G10:G11),5)</f>
        <v>9000</v>
      </c>
    </row>
    <row r="13" spans="1:7" ht="30" customHeight="1">
      <c r="A13" s="1"/>
      <c r="B13" s="1"/>
      <c r="C13" s="1"/>
      <c r="D13" s="1" t="s">
        <v>12</v>
      </c>
      <c r="E13" s="1"/>
      <c r="F13" s="1"/>
      <c r="G13" s="2">
        <f>ROUND(G9+G12,5)</f>
        <v>9000</v>
      </c>
    </row>
    <row r="14" spans="1:7" ht="30" customHeight="1">
      <c r="A14" s="1"/>
      <c r="B14" s="1"/>
      <c r="C14" s="1"/>
      <c r="D14" s="1" t="s">
        <v>13</v>
      </c>
      <c r="E14" s="1"/>
      <c r="F14" s="1"/>
      <c r="G14" s="2">
        <v>288.37</v>
      </c>
    </row>
    <row r="15" spans="1:7" ht="15.75" thickBot="1">
      <c r="A15" s="1"/>
      <c r="B15" s="1"/>
      <c r="C15" s="1"/>
      <c r="D15" s="1" t="s">
        <v>14</v>
      </c>
      <c r="E15" s="1"/>
      <c r="F15" s="1"/>
      <c r="G15" s="5">
        <v>13501.43</v>
      </c>
    </row>
    <row r="16" spans="1:7">
      <c r="A16" s="1"/>
      <c r="B16" s="1"/>
      <c r="C16" s="1" t="s">
        <v>15</v>
      </c>
      <c r="D16" s="1"/>
      <c r="E16" s="1"/>
      <c r="F16" s="1"/>
      <c r="G16" s="2">
        <f>ROUND(G3+G8+SUM(G13:G15),5)</f>
        <v>23189.8</v>
      </c>
    </row>
    <row r="17" spans="1:7" ht="30" customHeight="1">
      <c r="A17" s="1"/>
      <c r="B17" s="1"/>
      <c r="C17" s="1" t="s">
        <v>16</v>
      </c>
      <c r="D17" s="1"/>
      <c r="E17" s="1"/>
      <c r="F17" s="1"/>
      <c r="G17" s="2"/>
    </row>
    <row r="18" spans="1:7">
      <c r="A18" s="1"/>
      <c r="B18" s="1"/>
      <c r="C18" s="1"/>
      <c r="D18" s="1" t="s">
        <v>17</v>
      </c>
      <c r="E18" s="1"/>
      <c r="F18" s="1"/>
      <c r="G18" s="2"/>
    </row>
    <row r="19" spans="1:7" ht="15.75" thickBot="1">
      <c r="A19" s="1"/>
      <c r="B19" s="1"/>
      <c r="C19" s="1"/>
      <c r="D19" s="1"/>
      <c r="E19" s="1" t="s">
        <v>18</v>
      </c>
      <c r="F19" s="1"/>
      <c r="G19" s="5">
        <v>331.5</v>
      </c>
    </row>
    <row r="20" spans="1:7">
      <c r="A20" s="1"/>
      <c r="B20" s="1"/>
      <c r="C20" s="1"/>
      <c r="D20" s="1" t="s">
        <v>19</v>
      </c>
      <c r="E20" s="1"/>
      <c r="F20" s="1"/>
      <c r="G20" s="2">
        <f>ROUND(SUM(G18:G19),5)</f>
        <v>331.5</v>
      </c>
    </row>
    <row r="21" spans="1:7" ht="30" customHeight="1">
      <c r="A21" s="1"/>
      <c r="B21" s="1"/>
      <c r="C21" s="1"/>
      <c r="D21" s="1" t="s">
        <v>20</v>
      </c>
      <c r="E21" s="1"/>
      <c r="F21" s="1"/>
      <c r="G21" s="2"/>
    </row>
    <row r="22" spans="1:7">
      <c r="A22" s="1"/>
      <c r="B22" s="1"/>
      <c r="C22" s="1"/>
      <c r="D22" s="1"/>
      <c r="E22" s="1" t="s">
        <v>21</v>
      </c>
      <c r="F22" s="1"/>
      <c r="G22" s="2">
        <v>74.77</v>
      </c>
    </row>
    <row r="23" spans="1:7">
      <c r="A23" s="1"/>
      <c r="B23" s="1"/>
      <c r="C23" s="1"/>
      <c r="D23" s="1"/>
      <c r="E23" s="1" t="s">
        <v>22</v>
      </c>
      <c r="F23" s="1"/>
      <c r="G23" s="2">
        <v>8497</v>
      </c>
    </row>
    <row r="24" spans="1:7" ht="15.75" thickBot="1">
      <c r="A24" s="1"/>
      <c r="B24" s="1"/>
      <c r="C24" s="1"/>
      <c r="D24" s="1"/>
      <c r="E24" s="1" t="s">
        <v>23</v>
      </c>
      <c r="F24" s="1"/>
      <c r="G24" s="5">
        <v>1439.65</v>
      </c>
    </row>
    <row r="25" spans="1:7">
      <c r="A25" s="1"/>
      <c r="B25" s="1"/>
      <c r="C25" s="1"/>
      <c r="D25" s="1" t="s">
        <v>24</v>
      </c>
      <c r="E25" s="1"/>
      <c r="F25" s="1"/>
      <c r="G25" s="2">
        <f>ROUND(SUM(G21:G24),5)</f>
        <v>10011.42</v>
      </c>
    </row>
    <row r="26" spans="1:7" ht="30" customHeight="1">
      <c r="A26" s="1"/>
      <c r="B26" s="1"/>
      <c r="C26" s="1"/>
      <c r="D26" s="1" t="s">
        <v>25</v>
      </c>
      <c r="E26" s="1"/>
      <c r="F26" s="1"/>
      <c r="G26" s="2">
        <v>586.54</v>
      </c>
    </row>
    <row r="27" spans="1:7">
      <c r="A27" s="1"/>
      <c r="B27" s="1"/>
      <c r="C27" s="1"/>
      <c r="D27" s="1" t="s">
        <v>26</v>
      </c>
      <c r="E27" s="1"/>
      <c r="F27" s="1"/>
      <c r="G27" s="2">
        <v>32</v>
      </c>
    </row>
    <row r="28" spans="1:7">
      <c r="A28" s="1"/>
      <c r="B28" s="1"/>
      <c r="C28" s="1"/>
      <c r="D28" s="1" t="s">
        <v>27</v>
      </c>
      <c r="E28" s="1"/>
      <c r="F28" s="1"/>
      <c r="G28" s="2">
        <v>38.15</v>
      </c>
    </row>
    <row r="29" spans="1:7">
      <c r="A29" s="1"/>
      <c r="B29" s="1"/>
      <c r="C29" s="1"/>
      <c r="D29" s="1" t="s">
        <v>28</v>
      </c>
      <c r="E29" s="1"/>
      <c r="F29" s="1"/>
      <c r="G29" s="2"/>
    </row>
    <row r="30" spans="1:7">
      <c r="A30" s="1"/>
      <c r="B30" s="1"/>
      <c r="C30" s="1"/>
      <c r="D30" s="1"/>
      <c r="E30" s="1" t="s">
        <v>29</v>
      </c>
      <c r="F30" s="1"/>
      <c r="G30" s="2">
        <v>-1057.42</v>
      </c>
    </row>
    <row r="31" spans="1:7">
      <c r="A31" s="1"/>
      <c r="B31" s="1"/>
      <c r="C31" s="1"/>
      <c r="D31" s="1"/>
      <c r="E31" s="1" t="s">
        <v>30</v>
      </c>
      <c r="F31" s="1"/>
      <c r="G31" s="2">
        <v>3418</v>
      </c>
    </row>
    <row r="32" spans="1:7">
      <c r="A32" s="1"/>
      <c r="B32" s="1"/>
      <c r="C32" s="1"/>
      <c r="D32" s="1"/>
      <c r="E32" s="1" t="s">
        <v>31</v>
      </c>
      <c r="F32" s="1"/>
      <c r="G32" s="2">
        <v>348.33</v>
      </c>
    </row>
    <row r="33" spans="1:7" ht="15.75" thickBot="1">
      <c r="A33" s="1"/>
      <c r="B33" s="1"/>
      <c r="C33" s="1"/>
      <c r="D33" s="1"/>
      <c r="E33" s="1" t="s">
        <v>32</v>
      </c>
      <c r="F33" s="1"/>
      <c r="G33" s="5">
        <v>36.92</v>
      </c>
    </row>
    <row r="34" spans="1:7">
      <c r="A34" s="1"/>
      <c r="B34" s="1"/>
      <c r="C34" s="1"/>
      <c r="D34" s="1" t="s">
        <v>33</v>
      </c>
      <c r="E34" s="1"/>
      <c r="F34" s="1"/>
      <c r="G34" s="2">
        <f>ROUND(SUM(G29:G33),5)</f>
        <v>2745.83</v>
      </c>
    </row>
    <row r="35" spans="1:7" ht="30" customHeight="1">
      <c r="A35" s="1"/>
      <c r="B35" s="1"/>
      <c r="C35" s="1"/>
      <c r="D35" s="1" t="s">
        <v>34</v>
      </c>
      <c r="E35" s="1"/>
      <c r="F35" s="1"/>
      <c r="G35" s="2">
        <v>412.43</v>
      </c>
    </row>
    <row r="36" spans="1:7">
      <c r="A36" s="1"/>
      <c r="B36" s="1"/>
      <c r="C36" s="1"/>
      <c r="D36" s="1" t="s">
        <v>35</v>
      </c>
      <c r="E36" s="1"/>
      <c r="F36" s="1"/>
      <c r="G36" s="2"/>
    </row>
    <row r="37" spans="1:7" ht="15.75" thickBot="1">
      <c r="A37" s="1"/>
      <c r="B37" s="1"/>
      <c r="C37" s="1"/>
      <c r="D37" s="1"/>
      <c r="E37" s="1" t="s">
        <v>36</v>
      </c>
      <c r="F37" s="1"/>
      <c r="G37" s="3">
        <v>3221</v>
      </c>
    </row>
    <row r="38" spans="1:7" ht="15.75" thickBot="1">
      <c r="A38" s="1"/>
      <c r="B38" s="1"/>
      <c r="C38" s="1"/>
      <c r="D38" s="1" t="s">
        <v>37</v>
      </c>
      <c r="E38" s="1"/>
      <c r="F38" s="1"/>
      <c r="G38" s="6">
        <f>ROUND(SUM(G36:G37),5)</f>
        <v>3221</v>
      </c>
    </row>
    <row r="39" spans="1:7" ht="30" customHeight="1" thickBot="1">
      <c r="A39" s="1"/>
      <c r="B39" s="1"/>
      <c r="C39" s="1" t="s">
        <v>38</v>
      </c>
      <c r="D39" s="1"/>
      <c r="E39" s="1"/>
      <c r="F39" s="1"/>
      <c r="G39" s="4">
        <f>ROUND(G17+G20+SUM(G25:G28)+SUM(G34:G35)+G38,5)</f>
        <v>17378.87</v>
      </c>
    </row>
    <row r="40" spans="1:7" ht="30" customHeight="1">
      <c r="A40" s="1"/>
      <c r="B40" s="1" t="s">
        <v>39</v>
      </c>
      <c r="C40" s="1"/>
      <c r="D40" s="1"/>
      <c r="E40" s="1"/>
      <c r="F40" s="1"/>
      <c r="G40" s="2">
        <f>ROUND(G2+G16-G39,5)</f>
        <v>5810.93</v>
      </c>
    </row>
    <row r="41" spans="1:7" ht="30" customHeight="1">
      <c r="A41" s="1"/>
      <c r="B41" s="1" t="s">
        <v>40</v>
      </c>
      <c r="C41" s="1"/>
      <c r="D41" s="1"/>
      <c r="E41" s="1"/>
      <c r="F41" s="1"/>
      <c r="G41" s="2"/>
    </row>
    <row r="42" spans="1:7">
      <c r="A42" s="1"/>
      <c r="B42" s="1"/>
      <c r="C42" s="1" t="s">
        <v>41</v>
      </c>
      <c r="D42" s="1"/>
      <c r="E42" s="1"/>
      <c r="F42" s="1"/>
      <c r="G42" s="2"/>
    </row>
    <row r="43" spans="1:7" ht="15.75" thickBot="1">
      <c r="A43" s="1"/>
      <c r="B43" s="1"/>
      <c r="C43" s="1"/>
      <c r="D43" s="1" t="s">
        <v>42</v>
      </c>
      <c r="E43" s="1"/>
      <c r="F43" s="1"/>
      <c r="G43" s="3">
        <v>1.4</v>
      </c>
    </row>
    <row r="44" spans="1:7" ht="15.75" thickBot="1">
      <c r="A44" s="1"/>
      <c r="B44" s="1"/>
      <c r="C44" s="1" t="s">
        <v>43</v>
      </c>
      <c r="D44" s="1"/>
      <c r="E44" s="1"/>
      <c r="F44" s="1"/>
      <c r="G44" s="6">
        <f>ROUND(SUM(G42:G43),5)</f>
        <v>1.4</v>
      </c>
    </row>
    <row r="45" spans="1:7" ht="30" customHeight="1" thickBot="1">
      <c r="A45" s="1"/>
      <c r="B45" s="1" t="s">
        <v>44</v>
      </c>
      <c r="C45" s="1"/>
      <c r="D45" s="1"/>
      <c r="E45" s="1"/>
      <c r="F45" s="1"/>
      <c r="G45" s="6">
        <f>ROUND(G41+G44,5)</f>
        <v>1.4</v>
      </c>
    </row>
    <row r="46" spans="1:7" s="8" customFormat="1" ht="30" customHeight="1" thickBot="1">
      <c r="A46" s="1" t="s">
        <v>45</v>
      </c>
      <c r="B46" s="1"/>
      <c r="C46" s="1"/>
      <c r="D46" s="1"/>
      <c r="E46" s="1"/>
      <c r="F46" s="1"/>
      <c r="G46" s="7">
        <f>ROUND(G40+G45,5)</f>
        <v>5812.33</v>
      </c>
    </row>
    <row r="47" spans="1:7" ht="15.75" thickTop="1"/>
  </sheetData>
  <pageMargins left="0.7" right="0.7" top="0.75" bottom="0.75" header="0.25" footer="0.3"/>
  <pageSetup orientation="portrait" r:id="rId1"/>
  <headerFooter>
    <oddHeader>&amp;L&amp;"Arial,Bold"&amp;8 4:31 PM
&amp;"Arial,Bold"&amp;8 02/01/10
&amp;"Arial,Bold"&amp;8 Accrual Basis&amp;C&amp;"Arial,Bold"&amp;12 OWASP Foundation
&amp;"Arial,Bold"&amp;14 Profit &amp;&amp; Loss
&amp;"Arial,Bold"&amp;10 January 1 through February 1, 2010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Balance Sheet</vt:lpstr>
      <vt:lpstr>P&amp;L</vt:lpstr>
      <vt:lpstr>Sheet2</vt:lpstr>
      <vt:lpstr>Sheet3</vt:lpstr>
      <vt:lpstr>'Balance Sheet'!Print_Titles</vt:lpstr>
      <vt:lpstr>'P&amp;L'!Print_Titles</vt:lpstr>
    </vt:vector>
  </TitlesOfParts>
  <Company>OWASP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amcnamee</dc:creator>
  <cp:lastModifiedBy>amcnamee</cp:lastModifiedBy>
  <dcterms:created xsi:type="dcterms:W3CDTF">2010-02-01T21:31:37Z</dcterms:created>
  <dcterms:modified xsi:type="dcterms:W3CDTF">2010-02-01T21:32:55Z</dcterms:modified>
</cp:coreProperties>
</file>