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84" windowWidth="21060" windowHeight="10056" activeTab="1"/>
  </bookViews>
  <sheets>
    <sheet name="Intro" sheetId="4" r:id="rId1"/>
    <sheet name="Assesment" sheetId="1" r:id="rId2"/>
    <sheet name="Rating" sheetId="3" r:id="rId3"/>
  </sheets>
  <definedNames>
    <definedName name="aa">#REF!</definedName>
    <definedName name="Awareness">Rating!$H$15:$H$24</definedName>
    <definedName name="EaseOfDiscovery">Rating!$F$15:$F$24</definedName>
    <definedName name="EaseOfExploit">Rating!$G$15:$G$24</definedName>
    <definedName name="FinancialDamage">Rating!$N$15:$N$24</definedName>
    <definedName name="IntrusionDetection">Rating!$I$15:$I$24</definedName>
    <definedName name="LossOfAccountability">Rating!$M$15:$M$24</definedName>
    <definedName name="LossOfAvailability">Rating!$L$15:$L$24</definedName>
    <definedName name="LossOfConfidentiality">Rating!$J$15:$J$24</definedName>
    <definedName name="LossOfIntegrity">Rating!$K$15:$K$24</definedName>
    <definedName name="Motive">Rating!$C$15:$C$24</definedName>
    <definedName name="NonCompliance">Rating!$P$15:$P$24</definedName>
    <definedName name="Opportunity">Rating!$D$15:$D$24</definedName>
    <definedName name="PrivacyViolation">Rating!$Q$15:$Q$24</definedName>
    <definedName name="ReputationDamage">Rating!$O$15:$O$24</definedName>
    <definedName name="Reward">#REF!</definedName>
    <definedName name="Size">Rating!$E$15:$E$24</definedName>
    <definedName name="SkillLevel">Rating!$B$15:$B$24</definedName>
  </definedNames>
  <calcPr calcId="125725"/>
</workbook>
</file>

<file path=xl/calcChain.xml><?xml version="1.0" encoding="utf-8"?>
<calcChain xmlns="http://schemas.openxmlformats.org/spreadsheetml/2006/main">
  <c r="Q18" i="3"/>
  <c r="P18"/>
  <c r="O18"/>
  <c r="N18"/>
  <c r="M18"/>
  <c r="Q22"/>
  <c r="P22"/>
  <c r="O22"/>
  <c r="N22"/>
  <c r="M22"/>
  <c r="Q24"/>
  <c r="P24"/>
  <c r="O24"/>
  <c r="N24"/>
  <c r="Q23"/>
  <c r="P23"/>
  <c r="O23"/>
  <c r="N23"/>
  <c r="Q21"/>
  <c r="P21"/>
  <c r="O21"/>
  <c r="N21"/>
  <c r="Q20"/>
  <c r="P20"/>
  <c r="O20"/>
  <c r="N20"/>
  <c r="Q19"/>
  <c r="P19"/>
  <c r="O19"/>
  <c r="N19"/>
  <c r="Q17"/>
  <c r="P17"/>
  <c r="O17"/>
  <c r="N17"/>
  <c r="Q16"/>
  <c r="P16"/>
  <c r="O16"/>
  <c r="N16"/>
  <c r="Q15"/>
  <c r="P15"/>
  <c r="O15"/>
  <c r="N15"/>
  <c r="I13" i="1"/>
  <c r="J13" s="1"/>
  <c r="D13"/>
  <c r="E13" s="1"/>
  <c r="M24" i="3"/>
  <c r="L24"/>
  <c r="K24"/>
  <c r="J24"/>
  <c r="M23"/>
  <c r="L23"/>
  <c r="K23"/>
  <c r="J23"/>
  <c r="L22"/>
  <c r="K22"/>
  <c r="J22"/>
  <c r="M21"/>
  <c r="L21"/>
  <c r="K21"/>
  <c r="J21"/>
  <c r="M20"/>
  <c r="L20"/>
  <c r="K20"/>
  <c r="J20"/>
  <c r="M19"/>
  <c r="L19"/>
  <c r="K19"/>
  <c r="J19"/>
  <c r="L18"/>
  <c r="K18"/>
  <c r="J18"/>
  <c r="M17"/>
  <c r="L17"/>
  <c r="K17"/>
  <c r="J17"/>
  <c r="M16"/>
  <c r="L16"/>
  <c r="K16"/>
  <c r="J16"/>
  <c r="M15"/>
  <c r="L15"/>
  <c r="K15"/>
  <c r="J15"/>
  <c r="F14" i="1"/>
  <c r="G14" s="1"/>
  <c r="F8"/>
  <c r="G8" s="1"/>
  <c r="I24" i="3"/>
  <c r="H24"/>
  <c r="G24"/>
  <c r="F24"/>
  <c r="I23"/>
  <c r="H23"/>
  <c r="G23"/>
  <c r="F23"/>
  <c r="I22"/>
  <c r="H22"/>
  <c r="G22"/>
  <c r="F22"/>
  <c r="I21"/>
  <c r="H21"/>
  <c r="G21"/>
  <c r="F21"/>
  <c r="I20"/>
  <c r="H20"/>
  <c r="G20"/>
  <c r="F20"/>
  <c r="I19"/>
  <c r="H19"/>
  <c r="G19"/>
  <c r="F19"/>
  <c r="I18"/>
  <c r="H18"/>
  <c r="G18"/>
  <c r="F18"/>
  <c r="I17"/>
  <c r="H17"/>
  <c r="G17"/>
  <c r="F17"/>
  <c r="I16"/>
  <c r="H16"/>
  <c r="G16"/>
  <c r="F16"/>
  <c r="I15"/>
  <c r="H15"/>
  <c r="G15"/>
  <c r="F15"/>
  <c r="E24"/>
  <c r="D24"/>
  <c r="C24"/>
  <c r="B24"/>
  <c r="E23"/>
  <c r="D23"/>
  <c r="C23"/>
  <c r="B23"/>
  <c r="E22"/>
  <c r="D22"/>
  <c r="C22"/>
  <c r="B22"/>
  <c r="E21"/>
  <c r="D21"/>
  <c r="C21"/>
  <c r="B21"/>
  <c r="E20"/>
  <c r="D20"/>
  <c r="C20"/>
  <c r="B20"/>
  <c r="E19"/>
  <c r="D19"/>
  <c r="C19"/>
  <c r="B19"/>
  <c r="E18"/>
  <c r="D18"/>
  <c r="C18"/>
  <c r="B18"/>
  <c r="E17"/>
  <c r="D17"/>
  <c r="C17"/>
  <c r="B17"/>
  <c r="E16"/>
  <c r="D16"/>
  <c r="C16"/>
  <c r="B16"/>
  <c r="E15"/>
  <c r="D15"/>
  <c r="C15"/>
  <c r="B15"/>
  <c r="A11"/>
  <c r="A4"/>
  <c r="A5" s="1"/>
  <c r="A6" s="1"/>
  <c r="A7" s="1"/>
  <c r="A8" s="1"/>
  <c r="A9" s="1"/>
  <c r="A10" s="1"/>
  <c r="A3"/>
</calcChain>
</file>

<file path=xl/comments1.xml><?xml version="1.0" encoding="utf-8"?>
<comments xmlns="http://schemas.openxmlformats.org/spreadsheetml/2006/main">
  <authors>
    <author>Hynek Petrak</author>
  </authors>
  <commentList>
    <comment ref="B5" authorId="0">
      <text>
        <r>
          <rPr>
            <b/>
            <sz val="9"/>
            <color indexed="81"/>
            <rFont val="Tahoma"/>
            <family val="2"/>
            <charset val="238"/>
          </rPr>
          <t>Hynek Petrak:</t>
        </r>
        <r>
          <rPr>
            <sz val="9"/>
            <color indexed="81"/>
            <rFont val="Tahoma"/>
            <family val="2"/>
            <charset val="238"/>
          </rPr>
          <t xml:space="preserve">
The first set of factors are related to the threat agent involved. The goal here is to estimate the likelihood of a successful attack by this group of threat agents. Use the worst-case threat agent.</t>
        </r>
      </text>
    </comment>
    <comment ref="G5" authorId="0">
      <text>
        <r>
          <rPr>
            <b/>
            <sz val="9"/>
            <color indexed="81"/>
            <rFont val="Tahoma"/>
            <family val="2"/>
            <charset val="238"/>
          </rPr>
          <t>Hynek Petrak:</t>
        </r>
        <r>
          <rPr>
            <sz val="9"/>
            <color indexed="81"/>
            <rFont val="Tahoma"/>
            <family val="2"/>
            <charset val="238"/>
          </rPr>
          <t xml:space="preserve">
The next set of factors are related to the vulnerability involved. The goal here is to estimate the likelihood of the particular vulnerability involved being discovered and exploited. Assume the threat agent selected above.</t>
        </r>
      </text>
    </comment>
    <comment ref="B6" authorId="0">
      <text>
        <r>
          <rPr>
            <b/>
            <sz val="9"/>
            <color indexed="81"/>
            <rFont val="Tahoma"/>
            <family val="2"/>
            <charset val="238"/>
          </rPr>
          <t>Hynek Petrak:</t>
        </r>
        <r>
          <rPr>
            <sz val="9"/>
            <color indexed="81"/>
            <rFont val="Tahoma"/>
            <family val="2"/>
            <charset val="238"/>
          </rPr>
          <t xml:space="preserve">
How technically skilled is this group of threat agents?</t>
        </r>
      </text>
    </comment>
    <comment ref="C6" authorId="0">
      <text>
        <r>
          <rPr>
            <b/>
            <sz val="9"/>
            <color indexed="81"/>
            <rFont val="Tahoma"/>
            <family val="2"/>
            <charset val="238"/>
          </rPr>
          <t>Hynek Petrak:</t>
        </r>
        <r>
          <rPr>
            <sz val="9"/>
            <color indexed="81"/>
            <rFont val="Tahoma"/>
            <family val="2"/>
            <charset val="238"/>
          </rPr>
          <t xml:space="preserve">
How motivated is this group of threat agents to find and exploit this vulnerability?</t>
        </r>
      </text>
    </comment>
    <comment ref="D6" authorId="0">
      <text>
        <r>
          <rPr>
            <b/>
            <sz val="9"/>
            <color indexed="81"/>
            <rFont val="Tahoma"/>
            <family val="2"/>
            <charset val="238"/>
          </rPr>
          <t>Hynek Petrak:</t>
        </r>
        <r>
          <rPr>
            <sz val="9"/>
            <color indexed="81"/>
            <rFont val="Tahoma"/>
            <family val="2"/>
            <charset val="238"/>
          </rPr>
          <t xml:space="preserve">
What resources and opportunities are required for this group of threat agents to find and exploit this vulnerability? </t>
        </r>
      </text>
    </comment>
    <comment ref="E6" authorId="0">
      <text>
        <r>
          <rPr>
            <b/>
            <sz val="9"/>
            <color indexed="81"/>
            <rFont val="Tahoma"/>
            <family val="2"/>
            <charset val="238"/>
          </rPr>
          <t>Hynek Petrak:</t>
        </r>
        <r>
          <rPr>
            <sz val="9"/>
            <color indexed="81"/>
            <rFont val="Tahoma"/>
            <family val="2"/>
            <charset val="238"/>
          </rPr>
          <t xml:space="preserve">
How large is this group of threat agents? </t>
        </r>
      </text>
    </comment>
    <comment ref="G6" authorId="0">
      <text>
        <r>
          <rPr>
            <b/>
            <sz val="9"/>
            <color indexed="81"/>
            <rFont val="Tahoma"/>
            <family val="2"/>
            <charset val="238"/>
          </rPr>
          <t>Hynek Petrak:</t>
        </r>
        <r>
          <rPr>
            <sz val="9"/>
            <color indexed="81"/>
            <rFont val="Tahoma"/>
            <family val="2"/>
            <charset val="238"/>
          </rPr>
          <t xml:space="preserve">
How easy is it for this group of threat agents to discover this vulnerability?</t>
        </r>
      </text>
    </comment>
    <comment ref="H6" authorId="0">
      <text>
        <r>
          <rPr>
            <b/>
            <sz val="9"/>
            <color indexed="81"/>
            <rFont val="Tahoma"/>
            <family val="2"/>
            <charset val="238"/>
          </rPr>
          <t>Hynek Petrak:</t>
        </r>
        <r>
          <rPr>
            <sz val="9"/>
            <color indexed="81"/>
            <rFont val="Tahoma"/>
            <family val="2"/>
            <charset val="238"/>
          </rPr>
          <t xml:space="preserve">
How easy is it for this group of threat agents to actually exploit this vulnerability?</t>
        </r>
      </text>
    </comment>
    <comment ref="I6" authorId="0">
      <text>
        <r>
          <rPr>
            <b/>
            <sz val="9"/>
            <color indexed="81"/>
            <rFont val="Tahoma"/>
            <family val="2"/>
            <charset val="238"/>
          </rPr>
          <t>Hynek Petrak:</t>
        </r>
        <r>
          <rPr>
            <sz val="9"/>
            <color indexed="81"/>
            <rFont val="Tahoma"/>
            <family val="2"/>
            <charset val="238"/>
          </rPr>
          <t xml:space="preserve">
How well known is this vulnerability to this group of threat agents?</t>
        </r>
      </text>
    </comment>
    <comment ref="J6" authorId="0">
      <text>
        <r>
          <rPr>
            <b/>
            <sz val="9"/>
            <color indexed="81"/>
            <rFont val="Tahoma"/>
            <family val="2"/>
            <charset val="238"/>
          </rPr>
          <t>Hynek Petrak:</t>
        </r>
        <r>
          <rPr>
            <sz val="9"/>
            <color indexed="81"/>
            <rFont val="Tahoma"/>
            <family val="2"/>
            <charset val="238"/>
          </rPr>
          <t xml:space="preserve">
How likely is an exploit to be detected?</t>
        </r>
      </text>
    </comment>
    <comment ref="B10" authorId="0">
      <text>
        <r>
          <rPr>
            <b/>
            <sz val="9"/>
            <color indexed="81"/>
            <rFont val="Tahoma"/>
            <family val="2"/>
            <charset val="238"/>
          </rPr>
          <t>Hynek Petrak:</t>
        </r>
        <r>
          <rPr>
            <sz val="9"/>
            <color indexed="81"/>
            <rFont val="Tahoma"/>
            <family val="2"/>
            <charset val="238"/>
          </rPr>
          <t xml:space="preserve">
Technical impact can be broken down into factors aligned with the traditional security areas of concern: confidentiality, integrity, availability, and accountability. The goal is to estimate the magnitude of the impact on the system if the vulnerability were to be exploited.</t>
        </r>
      </text>
    </comment>
    <comment ref="G10" authorId="0">
      <text>
        <r>
          <rPr>
            <b/>
            <sz val="9"/>
            <color indexed="81"/>
            <rFont val="Tahoma"/>
            <family val="2"/>
            <charset val="238"/>
          </rPr>
          <t>Hynek Petrak:</t>
        </r>
        <r>
          <rPr>
            <sz val="9"/>
            <color indexed="81"/>
            <rFont val="Tahoma"/>
            <family val="2"/>
            <charset val="238"/>
          </rPr>
          <t xml:space="preserve">
The business impact stems from the technical impact, but requires a deep understanding of what is important to the company running the application. In general, you should be aiming to support your risks with business impact, particularly if your audience is executive level. The business risk is what justifies investment in fixing security problems.
Many companies have an asset classification guide and/or a business impact reference to help formalize what is important to their business. These standards can help you focus on what's truly important for security. If these aren't available, then it is necessary to talk with people who understand the business to get their take on what's important.
The factors below are common areas for many businesses, but this area is even more unique to a company than the factors related to threat agent, vulnerability, and technical impact.</t>
        </r>
      </text>
    </comment>
    <comment ref="B11" authorId="0">
      <text>
        <r>
          <rPr>
            <b/>
            <sz val="9"/>
            <color indexed="81"/>
            <rFont val="Tahoma"/>
            <family val="2"/>
            <charset val="238"/>
          </rPr>
          <t>Hynek Petrak:</t>
        </r>
        <r>
          <rPr>
            <sz val="9"/>
            <color indexed="81"/>
            <rFont val="Tahoma"/>
            <family val="2"/>
            <charset val="238"/>
          </rPr>
          <t xml:space="preserve">
How much data could be disclosed and how sensitive is it? </t>
        </r>
      </text>
    </comment>
    <comment ref="C11" authorId="0">
      <text>
        <r>
          <rPr>
            <b/>
            <sz val="9"/>
            <color indexed="81"/>
            <rFont val="Tahoma"/>
            <family val="2"/>
            <charset val="238"/>
          </rPr>
          <t>Hynek Petrak:</t>
        </r>
        <r>
          <rPr>
            <sz val="9"/>
            <color indexed="81"/>
            <rFont val="Tahoma"/>
            <family val="2"/>
            <charset val="238"/>
          </rPr>
          <t xml:space="preserve">
How much data could be corrupted and how damaged is it?</t>
        </r>
      </text>
    </comment>
    <comment ref="D11" authorId="0">
      <text>
        <r>
          <rPr>
            <b/>
            <sz val="9"/>
            <color indexed="81"/>
            <rFont val="Tahoma"/>
            <family val="2"/>
            <charset val="238"/>
          </rPr>
          <t>Hynek Petrak:</t>
        </r>
        <r>
          <rPr>
            <sz val="9"/>
            <color indexed="81"/>
            <rFont val="Tahoma"/>
            <family val="2"/>
            <charset val="238"/>
          </rPr>
          <t xml:space="preserve">
How much service could be lost and how vital is it? </t>
        </r>
      </text>
    </comment>
    <comment ref="E11" authorId="0">
      <text>
        <r>
          <rPr>
            <b/>
            <sz val="9"/>
            <color indexed="81"/>
            <rFont val="Tahoma"/>
            <family val="2"/>
            <charset val="238"/>
          </rPr>
          <t>Hynek Petrak:</t>
        </r>
        <r>
          <rPr>
            <sz val="9"/>
            <color indexed="81"/>
            <rFont val="Tahoma"/>
            <family val="2"/>
            <charset val="238"/>
          </rPr>
          <t xml:space="preserve">
Are the threat agents' actions traceable to an individual? </t>
        </r>
      </text>
    </comment>
    <comment ref="G11" authorId="0">
      <text>
        <r>
          <rPr>
            <b/>
            <sz val="9"/>
            <color indexed="81"/>
            <rFont val="Tahoma"/>
            <family val="2"/>
            <charset val="238"/>
          </rPr>
          <t>Hynek Petrak:</t>
        </r>
        <r>
          <rPr>
            <sz val="9"/>
            <color indexed="81"/>
            <rFont val="Tahoma"/>
            <family val="2"/>
            <charset val="238"/>
          </rPr>
          <t xml:space="preserve">
How much financial damage will result from an exploit?</t>
        </r>
      </text>
    </comment>
    <comment ref="H11" authorId="0">
      <text>
        <r>
          <rPr>
            <b/>
            <sz val="9"/>
            <color indexed="81"/>
            <rFont val="Tahoma"/>
            <family val="2"/>
            <charset val="238"/>
          </rPr>
          <t>Hynek Petrak:</t>
        </r>
        <r>
          <rPr>
            <sz val="9"/>
            <color indexed="81"/>
            <rFont val="Tahoma"/>
            <family val="2"/>
            <charset val="238"/>
          </rPr>
          <t xml:space="preserve">
Would an exploit result in reputation damage that would harm the business?</t>
        </r>
      </text>
    </comment>
    <comment ref="I11" authorId="0">
      <text>
        <r>
          <rPr>
            <b/>
            <sz val="9"/>
            <color indexed="81"/>
            <rFont val="Tahoma"/>
            <family val="2"/>
            <charset val="238"/>
          </rPr>
          <t>Hynek Petrak:</t>
        </r>
        <r>
          <rPr>
            <sz val="9"/>
            <color indexed="81"/>
            <rFont val="Tahoma"/>
            <family val="2"/>
            <charset val="238"/>
          </rPr>
          <t xml:space="preserve">
How much exposure does non-compliance introduce?</t>
        </r>
      </text>
    </comment>
    <comment ref="J11" authorId="0">
      <text>
        <r>
          <rPr>
            <b/>
            <sz val="9"/>
            <color indexed="81"/>
            <rFont val="Tahoma"/>
            <family val="2"/>
            <charset val="238"/>
          </rPr>
          <t>Hynek Petrak:</t>
        </r>
        <r>
          <rPr>
            <sz val="9"/>
            <color indexed="81"/>
            <rFont val="Tahoma"/>
            <family val="2"/>
            <charset val="238"/>
          </rPr>
          <t xml:space="preserve">
How much personally identifiable information could be disclosed?</t>
        </r>
      </text>
    </comment>
  </commentList>
</comments>
</file>

<file path=xl/sharedStrings.xml><?xml version="1.0" encoding="utf-8"?>
<sst xmlns="http://schemas.openxmlformats.org/spreadsheetml/2006/main" count="155" uniqueCount="122">
  <si>
    <t>Threat agent factors</t>
  </si>
  <si>
    <t>Vulnerability factors</t>
  </si>
  <si>
    <t>Skill level</t>
  </si>
  <si>
    <t>Motive</t>
  </si>
  <si>
    <t>Opportunity</t>
  </si>
  <si>
    <t>Size</t>
  </si>
  <si>
    <t>Ease of discovery</t>
  </si>
  <si>
    <t>Ease of exploit</t>
  </si>
  <si>
    <t>Awareness</t>
  </si>
  <si>
    <t>Intrusion detection</t>
  </si>
  <si>
    <t>Technical Impact</t>
  </si>
  <si>
    <t>Business Impact</t>
  </si>
  <si>
    <t>Loss of confidentiality</t>
  </si>
  <si>
    <t>Loss of integrity</t>
  </si>
  <si>
    <t>Loss of availability</t>
  </si>
  <si>
    <t>Loss of accountability</t>
  </si>
  <si>
    <t>Financial damage</t>
  </si>
  <si>
    <t>Reputation damage</t>
  </si>
  <si>
    <t>Non-compliance</t>
  </si>
  <si>
    <t>Privacy violation</t>
  </si>
  <si>
    <t>Impact</t>
  </si>
  <si>
    <t>HIGH</t>
  </si>
  <si>
    <t>Medium</t>
  </si>
  <si>
    <t>High</t>
  </si>
  <si>
    <t>Critical</t>
  </si>
  <si>
    <t>MEDIUM</t>
  </si>
  <si>
    <t>Low</t>
  </si>
  <si>
    <t>LOW</t>
  </si>
  <si>
    <t>Note</t>
  </si>
  <si>
    <t>Likelihood</t>
  </si>
  <si>
    <t>Overall likelihood:</t>
  </si>
  <si>
    <t>Likelihood and Impact Levels</t>
  </si>
  <si>
    <t>0 to &lt;3</t>
  </si>
  <si>
    <t>3 to &lt;6</t>
  </si>
  <si>
    <t>6 to 9</t>
  </si>
  <si>
    <t>Overall technical impact:</t>
  </si>
  <si>
    <t xml:space="preserve"> Security penetration skills</t>
  </si>
  <si>
    <t>Low or no reward</t>
  </si>
  <si>
    <t>Some access or resources required</t>
  </si>
  <si>
    <t>No access or resources required</t>
  </si>
  <si>
    <t>Special access or resources required</t>
  </si>
  <si>
    <t>Full access or expensive resources required</t>
  </si>
  <si>
    <t>Possible reward</t>
  </si>
  <si>
    <t>High reward</t>
  </si>
  <si>
    <t>No technical skills</t>
  </si>
  <si>
    <t>Some technical skills</t>
  </si>
  <si>
    <t>Advanced computer user</t>
  </si>
  <si>
    <t>Network and programming skills</t>
  </si>
  <si>
    <t>Intranet users</t>
  </si>
  <si>
    <t>Partners</t>
  </si>
  <si>
    <t>Authenticated users</t>
  </si>
  <si>
    <t>Anonymous Internet users</t>
  </si>
  <si>
    <t>Developers, system administrators</t>
  </si>
  <si>
    <t>4 - Advanced computer user</t>
  </si>
  <si>
    <t>Practically impossible</t>
  </si>
  <si>
    <t>Difficult</t>
  </si>
  <si>
    <t>Easy</t>
  </si>
  <si>
    <t>Automated tools available</t>
  </si>
  <si>
    <t>Ranges for drop down lists:</t>
  </si>
  <si>
    <t>Theoretical</t>
  </si>
  <si>
    <t>Unknown</t>
  </si>
  <si>
    <t>Hidden</t>
  </si>
  <si>
    <t>Obvious</t>
  </si>
  <si>
    <t>Public knowledge</t>
  </si>
  <si>
    <t>1 - Low or no reward</t>
  </si>
  <si>
    <t>3 - Difficult</t>
  </si>
  <si>
    <t>Active detection in application</t>
  </si>
  <si>
    <t>Logged and reviewed</t>
  </si>
  <si>
    <t>Logged without review</t>
  </si>
  <si>
    <t>Not logged</t>
  </si>
  <si>
    <t>Minimal non-sensitive data disclosed</t>
  </si>
  <si>
    <t>Minimal critical data disclosed, extensive non-sensitive data disclosed</t>
  </si>
  <si>
    <t>Extensive critical data disclosed</t>
  </si>
  <si>
    <t>All data disclosed</t>
  </si>
  <si>
    <t>Minimal slightly corrupt data</t>
  </si>
  <si>
    <t xml:space="preserve"> Minimal seriously corrupt data</t>
  </si>
  <si>
    <t>Extensive slightly corrupt data</t>
  </si>
  <si>
    <t>Extensive seriously corrupt data</t>
  </si>
  <si>
    <t>All data totally corrupt</t>
  </si>
  <si>
    <t>Overall impact:</t>
  </si>
  <si>
    <t>Overall business impact:</t>
  </si>
  <si>
    <t>Minimal secondary services interrupted</t>
  </si>
  <si>
    <t>Minimal primary services interrupted, extensive secondary services interrupted</t>
  </si>
  <si>
    <t>Extensive primary services interrupted</t>
  </si>
  <si>
    <t>All services completely lost</t>
  </si>
  <si>
    <t>Fully traceable</t>
  </si>
  <si>
    <t>Possibly traceable</t>
  </si>
  <si>
    <t>Completely anonymous</t>
  </si>
  <si>
    <t>Less than the cost to fix the vulnerability</t>
  </si>
  <si>
    <t>Minor effect on annual profit</t>
  </si>
  <si>
    <t>Significant effect on annual profit</t>
  </si>
  <si>
    <t>Bankruptcy</t>
  </si>
  <si>
    <t>Minimal damage</t>
  </si>
  <si>
    <t>Loss of major accounts</t>
  </si>
  <si>
    <t>Loss of goodwill</t>
  </si>
  <si>
    <t>Brand damage</t>
  </si>
  <si>
    <t>Minor violation</t>
  </si>
  <si>
    <t>Clear violation</t>
  </si>
  <si>
    <t>High profile violation</t>
  </si>
  <si>
    <t>One individual</t>
  </si>
  <si>
    <t>Hundreds of people</t>
  </si>
  <si>
    <t>Thousands of people</t>
  </si>
  <si>
    <t>Millions of people</t>
  </si>
  <si>
    <t>2 - Minimal non-sensitive data disclosed</t>
  </si>
  <si>
    <t xml:space="preserve">0 - </t>
  </si>
  <si>
    <t>1 - Minimal damage</t>
  </si>
  <si>
    <t>1 - Less than the cost to fix the vulnerability</t>
  </si>
  <si>
    <t>5 - Hundreds of people</t>
  </si>
  <si>
    <t>9 - Completely anonymous</t>
  </si>
  <si>
    <t>Overall Risk Severity = Likelihood x Impact</t>
  </si>
  <si>
    <t>Risk:</t>
  </si>
  <si>
    <t>Full database theft from datacenter</t>
  </si>
  <si>
    <t>4 - Special access or resources required</t>
  </si>
  <si>
    <t>5 - Partners</t>
  </si>
  <si>
    <t>4 - Hidden</t>
  </si>
  <si>
    <t>3 - Logged and reviewed</t>
  </si>
  <si>
    <t>The OWASP Risk Rating Methodology</t>
  </si>
  <si>
    <r>
      <t>Discovering vulnerabilities is important, but being able to estimate the associated risk to the business is just as important. Early in the life cycle, one may identify security concerns in the architecture or design by using </t>
    </r>
    <r>
      <rPr>
        <sz val="8"/>
        <color rgb="FF0B0080"/>
        <rFont val="Arial"/>
        <family val="2"/>
        <charset val="238"/>
      </rPr>
      <t>threat modeling</t>
    </r>
    <r>
      <rPr>
        <sz val="8"/>
        <color rgb="FF252525"/>
        <rFont val="Arial"/>
        <family val="2"/>
        <charset val="238"/>
      </rPr>
      <t>. Later, one may find security issues using </t>
    </r>
    <r>
      <rPr>
        <sz val="8"/>
        <color rgb="FF0B0080"/>
        <rFont val="Arial"/>
        <family val="2"/>
        <charset val="238"/>
      </rPr>
      <t>code review</t>
    </r>
    <r>
      <rPr>
        <sz val="8"/>
        <color rgb="FF252525"/>
        <rFont val="Arial"/>
        <family val="2"/>
        <charset val="238"/>
      </rPr>
      <t> or </t>
    </r>
    <r>
      <rPr>
        <sz val="8"/>
        <color rgb="FF0B0080"/>
        <rFont val="Arial"/>
        <family val="2"/>
        <charset val="238"/>
      </rPr>
      <t>penetration testing</t>
    </r>
    <r>
      <rPr>
        <sz val="8"/>
        <color rgb="FF252525"/>
        <rFont val="Arial"/>
        <family val="2"/>
        <charset val="238"/>
      </rPr>
      <t>. Or problems may not be discovered until the application is in production and is actually compromised.</t>
    </r>
  </si>
  <si>
    <t>By following the approach here, it is possible to estimate the severity of all of these risks to the business and make an informed decision about what to do about those risks. Having a system in place for rating risks will save time and eliminate arguing about priorities. This system will help to ensure that the business doesn't get distracted by minor risks while ignoring more serious risks that are less well understood.</t>
  </si>
  <si>
    <r>
      <t>Ideally there would be a universal risk rating system that would accurately estimate all risks for all organizations. But a vulnerability that is critical to one organization may not be very important to another. So a basic framework is presented here that should be </t>
    </r>
    <r>
      <rPr>
        <i/>
        <sz val="8"/>
        <color rgb="FF252525"/>
        <rFont val="Arial"/>
        <family val="2"/>
        <charset val="238"/>
      </rPr>
      <t>customized</t>
    </r>
    <r>
      <rPr>
        <sz val="8"/>
        <color rgb="FF252525"/>
        <rFont val="Arial"/>
        <family val="2"/>
        <charset val="238"/>
      </rPr>
      <t> for the particular organization.</t>
    </r>
  </si>
  <si>
    <t>The authors have tried hard to make this model simple to use, while keeping enough detail for accurate risk estimates to be made. Please reference the section below on customization for more information about tailoring the model for use in a specific organization.</t>
  </si>
  <si>
    <t>https://www.owasp.org/index.php/OWASP_Risk_Rating_Methodology</t>
  </si>
</sst>
</file>

<file path=xl/styles.xml><?xml version="1.0" encoding="utf-8"?>
<styleSheet xmlns="http://schemas.openxmlformats.org/spreadsheetml/2006/main">
  <numFmts count="1">
    <numFmt numFmtId="164" formatCode="0.000"/>
  </numFmts>
  <fonts count="16">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8"/>
      <color rgb="FF252525"/>
      <name val="Arial"/>
      <family val="2"/>
      <charset val="238"/>
    </font>
    <font>
      <b/>
      <sz val="8"/>
      <color rgb="FF252525"/>
      <name val="Arial"/>
      <family val="2"/>
      <charset val="238"/>
    </font>
    <font>
      <sz val="8"/>
      <color rgb="FF0B0080"/>
      <name val="Arial"/>
      <family val="2"/>
      <charset val="238"/>
    </font>
    <font>
      <u/>
      <sz val="11"/>
      <color theme="10"/>
      <name val="Calibri"/>
      <family val="2"/>
      <charset val="238"/>
    </font>
    <font>
      <sz val="9"/>
      <color indexed="81"/>
      <name val="Tahoma"/>
      <family val="2"/>
      <charset val="238"/>
    </font>
    <font>
      <b/>
      <sz val="9"/>
      <color indexed="81"/>
      <name val="Tahoma"/>
      <family val="2"/>
      <charset val="238"/>
    </font>
    <font>
      <sz val="9"/>
      <color theme="1"/>
      <name val="Calibri"/>
      <family val="2"/>
      <charset val="238"/>
      <scheme val="minor"/>
    </font>
    <font>
      <sz val="12"/>
      <color theme="0"/>
      <name val="Calibri"/>
      <family val="2"/>
      <charset val="238"/>
      <scheme val="minor"/>
    </font>
    <font>
      <b/>
      <sz val="8"/>
      <color theme="0"/>
      <name val="Arial"/>
      <family val="2"/>
      <charset val="238"/>
    </font>
    <font>
      <sz val="8"/>
      <color theme="0"/>
      <name val="Arial"/>
      <family val="2"/>
      <charset val="238"/>
    </font>
    <font>
      <b/>
      <sz val="9"/>
      <color rgb="FF252525"/>
      <name val="Arial"/>
      <family val="2"/>
      <charset val="238"/>
    </font>
    <font>
      <sz val="16.5"/>
      <color rgb="FF000000"/>
      <name val="Arial"/>
      <family val="2"/>
      <charset val="238"/>
    </font>
    <font>
      <i/>
      <sz val="8"/>
      <color rgb="FF252525"/>
      <name val="Arial"/>
      <family val="2"/>
      <charset val="238"/>
    </font>
  </fonts>
  <fills count="13">
    <fill>
      <patternFill patternType="none"/>
    </fill>
    <fill>
      <patternFill patternType="gray125"/>
    </fill>
    <fill>
      <patternFill patternType="solid">
        <fgColor rgb="FFFFFFFF"/>
        <bgColor indexed="64"/>
      </patternFill>
    </fill>
    <fill>
      <patternFill patternType="solid">
        <fgColor rgb="FFFFA500"/>
        <bgColor indexed="64"/>
      </patternFill>
    </fill>
    <fill>
      <patternFill patternType="solid">
        <fgColor rgb="FFFF0000"/>
        <bgColor indexed="64"/>
      </patternFill>
    </fill>
    <fill>
      <patternFill patternType="solid">
        <fgColor rgb="FFFFC0CB"/>
        <bgColor indexed="64"/>
      </patternFill>
    </fill>
    <fill>
      <patternFill patternType="solid">
        <fgColor rgb="FFFFFF00"/>
        <bgColor indexed="64"/>
      </patternFill>
    </fill>
    <fill>
      <patternFill patternType="solid">
        <fgColor rgb="FF90EE9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B050"/>
        <bgColor indexed="64"/>
      </patternFill>
    </fill>
    <fill>
      <patternFill patternType="solid">
        <fgColor theme="5"/>
        <bgColor indexed="64"/>
      </patternFill>
    </fill>
    <fill>
      <patternFill patternType="gray0625">
        <bgColor rgb="FFFFFF00"/>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rgb="FF000000"/>
      </left>
      <right style="medium">
        <color indexed="64"/>
      </right>
      <top style="thin">
        <color rgb="FF000000"/>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right/>
      <top/>
      <bottom style="medium">
        <color rgb="FFAAAAAA"/>
      </bottom>
      <diagonal/>
    </border>
  </borders>
  <cellStyleXfs count="2">
    <xf numFmtId="0" fontId="0" fillId="0" borderId="0"/>
    <xf numFmtId="0" fontId="6" fillId="0" borderId="0" applyNumberFormat="0" applyFill="0" applyBorder="0" applyAlignment="0" applyProtection="0">
      <alignment vertical="top"/>
      <protection locked="0"/>
    </xf>
  </cellStyleXfs>
  <cellXfs count="72">
    <xf numFmtId="0" fontId="0" fillId="0" borderId="0" xfId="0"/>
    <xf numFmtId="0" fontId="3" fillId="2" borderId="1" xfId="0" applyFont="1" applyFill="1" applyBorder="1" applyAlignment="1">
      <alignment horizontal="center" wrapText="1"/>
    </xf>
    <xf numFmtId="0" fontId="4" fillId="2" borderId="3" xfId="0" applyFont="1" applyFill="1" applyBorder="1" applyAlignment="1">
      <alignment horizontal="center" wrapText="1"/>
    </xf>
    <xf numFmtId="0" fontId="3" fillId="3" borderId="1" xfId="0" applyFont="1" applyFill="1" applyBorder="1" applyAlignment="1">
      <alignment horizontal="center" wrapText="1"/>
    </xf>
    <xf numFmtId="0" fontId="3" fillId="5" borderId="1" xfId="0" applyFont="1" applyFill="1" applyBorder="1" applyAlignment="1">
      <alignment horizontal="center" wrapText="1"/>
    </xf>
    <xf numFmtId="0" fontId="3" fillId="6" borderId="1" xfId="0" applyFont="1" applyFill="1" applyBorder="1" applyAlignment="1">
      <alignment horizontal="center" wrapText="1"/>
    </xf>
    <xf numFmtId="0" fontId="3" fillId="7" borderId="1" xfId="0" applyFont="1" applyFill="1" applyBorder="1" applyAlignment="1">
      <alignment horizontal="center" wrapText="1"/>
    </xf>
    <xf numFmtId="0" fontId="3" fillId="0" borderId="0" xfId="0" applyFont="1" applyAlignment="1">
      <alignment wrapText="1"/>
    </xf>
    <xf numFmtId="0" fontId="2" fillId="0" borderId="0" xfId="0" applyFont="1"/>
    <xf numFmtId="0" fontId="9" fillId="0" borderId="0" xfId="0" applyFont="1" applyAlignment="1">
      <alignment wrapText="1"/>
    </xf>
    <xf numFmtId="0" fontId="1" fillId="9" borderId="0" xfId="0" applyFont="1" applyFill="1"/>
    <xf numFmtId="0" fontId="10" fillId="10" borderId="0" xfId="0" applyFont="1" applyFill="1" applyAlignment="1">
      <alignment horizontal="center" wrapText="1"/>
    </xf>
    <xf numFmtId="0" fontId="10" fillId="11" borderId="0" xfId="0" applyFont="1" applyFill="1" applyAlignment="1">
      <alignment horizontal="center" wrapText="1"/>
    </xf>
    <xf numFmtId="0" fontId="9" fillId="11" borderId="0" xfId="0" applyFont="1" applyFill="1" applyAlignment="1">
      <alignment wrapText="1"/>
    </xf>
    <xf numFmtId="0" fontId="9" fillId="8" borderId="10" xfId="0" applyFont="1" applyFill="1" applyBorder="1" applyAlignment="1">
      <alignment wrapText="1"/>
    </xf>
    <xf numFmtId="0" fontId="4" fillId="2" borderId="1" xfId="0" applyFont="1" applyFill="1" applyBorder="1" applyAlignment="1">
      <alignment horizontal="center"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164" fontId="11" fillId="10" borderId="16" xfId="0" applyNumberFormat="1" applyFont="1" applyFill="1" applyBorder="1" applyAlignment="1">
      <alignment horizontal="center" wrapText="1"/>
    </xf>
    <xf numFmtId="0" fontId="3" fillId="2" borderId="6" xfId="0" applyFont="1" applyFill="1" applyBorder="1" applyAlignment="1">
      <alignment horizontal="center" wrapText="1"/>
    </xf>
    <xf numFmtId="164" fontId="11" fillId="10" borderId="21" xfId="0" applyNumberFormat="1" applyFont="1" applyFill="1" applyBorder="1" applyAlignment="1">
      <alignment horizontal="center" wrapText="1"/>
    </xf>
    <xf numFmtId="0" fontId="3" fillId="2" borderId="25"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5" xfId="0" applyFont="1" applyFill="1" applyBorder="1" applyAlignment="1">
      <alignment wrapText="1"/>
    </xf>
    <xf numFmtId="0" fontId="3" fillId="2" borderId="3" xfId="0" applyFont="1" applyFill="1" applyBorder="1" applyAlignment="1">
      <alignment horizontal="center" wrapText="1"/>
    </xf>
    <xf numFmtId="0" fontId="3" fillId="2" borderId="30" xfId="0" applyFont="1" applyFill="1" applyBorder="1" applyAlignment="1">
      <alignment horizontal="center" wrapText="1"/>
    </xf>
    <xf numFmtId="164" fontId="11" fillId="10" borderId="31" xfId="0" applyNumberFormat="1" applyFont="1" applyFill="1" applyBorder="1" applyAlignment="1">
      <alignment horizontal="center" wrapText="1"/>
    </xf>
    <xf numFmtId="0" fontId="11" fillId="10" borderId="32" xfId="0" applyFont="1" applyFill="1" applyBorder="1" applyAlignment="1">
      <alignment horizontal="left" wrapText="1" indent="1"/>
    </xf>
    <xf numFmtId="0" fontId="3" fillId="2" borderId="18" xfId="0" applyFont="1" applyFill="1" applyBorder="1" applyAlignment="1">
      <alignment wrapText="1"/>
    </xf>
    <xf numFmtId="0" fontId="3" fillId="2" borderId="9" xfId="0" applyFont="1" applyFill="1" applyBorder="1" applyAlignment="1">
      <alignment horizontal="center" wrapText="1"/>
    </xf>
    <xf numFmtId="0" fontId="3" fillId="2" borderId="33" xfId="0" applyFont="1" applyFill="1" applyBorder="1" applyAlignment="1">
      <alignment horizontal="center" wrapText="1"/>
    </xf>
    <xf numFmtId="0" fontId="11" fillId="0" borderId="20" xfId="0" applyFont="1" applyFill="1" applyBorder="1" applyAlignment="1">
      <alignment wrapText="1"/>
    </xf>
    <xf numFmtId="0" fontId="2" fillId="0" borderId="0" xfId="0" applyFont="1" applyAlignment="1">
      <alignment horizontal="right"/>
    </xf>
    <xf numFmtId="0" fontId="3" fillId="7" borderId="2" xfId="0" applyFont="1" applyFill="1" applyBorder="1" applyAlignment="1">
      <alignment horizontal="center" wrapText="1"/>
    </xf>
    <xf numFmtId="0" fontId="3" fillId="3" borderId="4" xfId="0" applyFont="1" applyFill="1" applyBorder="1" applyAlignment="1">
      <alignment horizontal="center" wrapText="1"/>
    </xf>
    <xf numFmtId="0" fontId="3" fillId="3" borderId="6" xfId="0" applyFont="1" applyFill="1" applyBorder="1" applyAlignment="1">
      <alignment horizontal="center" wrapText="1"/>
    </xf>
    <xf numFmtId="0" fontId="3" fillId="2" borderId="8" xfId="0" applyFont="1" applyFill="1" applyBorder="1" applyAlignment="1">
      <alignment horizontal="center" wrapText="1"/>
    </xf>
    <xf numFmtId="0" fontId="14" fillId="0" borderId="35" xfId="0" applyFont="1" applyBorder="1" applyAlignment="1">
      <alignment wrapText="1"/>
    </xf>
    <xf numFmtId="0" fontId="6" fillId="0" borderId="0" xfId="1" applyBorder="1" applyAlignment="1" applyProtection="1">
      <alignment wrapText="1"/>
    </xf>
    <xf numFmtId="0" fontId="4" fillId="12" borderId="11" xfId="0" applyFont="1" applyFill="1" applyBorder="1" applyAlignment="1">
      <alignment horizontal="center" wrapText="1"/>
    </xf>
    <xf numFmtId="0" fontId="12" fillId="4" borderId="1" xfId="0" applyFont="1" applyFill="1" applyBorder="1" applyAlignment="1">
      <alignment horizontal="center" wrapText="1"/>
    </xf>
    <xf numFmtId="0" fontId="0" fillId="0" borderId="0" xfId="0" applyFont="1" applyAlignment="1">
      <alignment horizontal="left"/>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1" fillId="10" borderId="15" xfId="0" applyFont="1" applyFill="1" applyBorder="1" applyAlignment="1">
      <alignment horizontal="right" wrapText="1"/>
    </xf>
    <xf numFmtId="0" fontId="11" fillId="10" borderId="16" xfId="0" applyFont="1" applyFill="1" applyBorder="1" applyAlignment="1">
      <alignment horizontal="right" wrapText="1"/>
    </xf>
    <xf numFmtId="0" fontId="11" fillId="10" borderId="24" xfId="0" applyFont="1" applyFill="1" applyBorder="1" applyAlignment="1">
      <alignment horizontal="right" wrapText="1"/>
    </xf>
    <xf numFmtId="0" fontId="11" fillId="10" borderId="21" xfId="0" applyFont="1" applyFill="1" applyBorder="1" applyAlignment="1">
      <alignment horizontal="right" wrapText="1"/>
    </xf>
    <xf numFmtId="0" fontId="11" fillId="10" borderId="21" xfId="0" applyFont="1" applyFill="1" applyBorder="1" applyAlignment="1">
      <alignment horizontal="left" wrapText="1" indent="1"/>
    </xf>
    <xf numFmtId="0" fontId="11" fillId="10" borderId="29" xfId="0" applyFont="1" applyFill="1" applyBorder="1" applyAlignment="1">
      <alignment horizontal="left" wrapText="1" indent="1"/>
    </xf>
    <xf numFmtId="0" fontId="2" fillId="0" borderId="22" xfId="0" applyFont="1" applyBorder="1" applyAlignment="1">
      <alignment horizontal="center"/>
    </xf>
    <xf numFmtId="0" fontId="2" fillId="0" borderId="23" xfId="0" applyFont="1" applyBorder="1" applyAlignment="1">
      <alignment horizontal="center"/>
    </xf>
    <xf numFmtId="0" fontId="2" fillId="0" borderId="12" xfId="0" applyFont="1" applyBorder="1" applyAlignment="1">
      <alignment horizontal="center"/>
    </xf>
    <xf numFmtId="0" fontId="2" fillId="0" borderId="28" xfId="0" applyFont="1" applyBorder="1" applyAlignment="1">
      <alignment horizontal="center"/>
    </xf>
    <xf numFmtId="0" fontId="11" fillId="10" borderId="34" xfId="0" applyFont="1" applyFill="1" applyBorder="1" applyAlignment="1">
      <alignment horizontal="right" wrapText="1"/>
    </xf>
    <xf numFmtId="0" fontId="11" fillId="10" borderId="31" xfId="0" applyFont="1" applyFill="1" applyBorder="1" applyAlignment="1">
      <alignment horizontal="right" wrapText="1"/>
    </xf>
    <xf numFmtId="0" fontId="13"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wasp.org/index.php/OWASP_Risk_Rating_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3:B9"/>
  <sheetViews>
    <sheetView topLeftCell="A2" workbookViewId="0">
      <selection activeCell="B4" sqref="B4"/>
    </sheetView>
  </sheetViews>
  <sheetFormatPr defaultRowHeight="14.4"/>
  <cols>
    <col min="2" max="2" width="100.33203125" customWidth="1"/>
  </cols>
  <sheetData>
    <row r="3" spans="2:2" ht="21.6" thickBot="1">
      <c r="B3" s="40" t="s">
        <v>116</v>
      </c>
    </row>
    <row r="4" spans="2:2">
      <c r="B4" s="41" t="s">
        <v>121</v>
      </c>
    </row>
    <row r="5" spans="2:2">
      <c r="B5" s="41"/>
    </row>
    <row r="6" spans="2:2" ht="34.799999999999997" customHeight="1">
      <c r="B6" s="7" t="s">
        <v>117</v>
      </c>
    </row>
    <row r="7" spans="2:2" ht="37.799999999999997" customHeight="1">
      <c r="B7" s="7" t="s">
        <v>118</v>
      </c>
    </row>
    <row r="8" spans="2:2" ht="31.8">
      <c r="B8" s="7" t="s">
        <v>119</v>
      </c>
    </row>
    <row r="9" spans="2:2" ht="30.6" customHeight="1">
      <c r="B9" s="7" t="s">
        <v>120</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2:J21"/>
  <sheetViews>
    <sheetView tabSelected="1" zoomScale="130" zoomScaleNormal="130" workbookViewId="0">
      <selection activeCell="F14" sqref="F14"/>
    </sheetView>
  </sheetViews>
  <sheetFormatPr defaultRowHeight="14.4"/>
  <cols>
    <col min="1" max="1" width="3.21875" customWidth="1"/>
    <col min="2" max="10" width="13" customWidth="1"/>
  </cols>
  <sheetData>
    <row r="2" spans="2:10" s="35" customFormat="1">
      <c r="B2" s="35" t="s">
        <v>110</v>
      </c>
      <c r="C2" s="44" t="s">
        <v>111</v>
      </c>
      <c r="D2" s="44"/>
      <c r="E2" s="44"/>
    </row>
    <row r="3" spans="2:10" ht="7.8" customHeight="1" thickBot="1"/>
    <row r="4" spans="2:10" ht="15" thickBot="1">
      <c r="B4" s="53" t="s">
        <v>29</v>
      </c>
      <c r="C4" s="54"/>
      <c r="D4" s="54"/>
      <c r="E4" s="54"/>
      <c r="F4" s="55"/>
      <c r="G4" s="54"/>
      <c r="H4" s="54"/>
      <c r="I4" s="54"/>
      <c r="J4" s="56"/>
    </row>
    <row r="5" spans="2:10" ht="14.4" customHeight="1">
      <c r="B5" s="66" t="s">
        <v>0</v>
      </c>
      <c r="C5" s="67"/>
      <c r="D5" s="67"/>
      <c r="E5" s="68"/>
      <c r="F5" s="26"/>
      <c r="G5" s="66" t="s">
        <v>1</v>
      </c>
      <c r="H5" s="67"/>
      <c r="I5" s="67"/>
      <c r="J5" s="68"/>
    </row>
    <row r="6" spans="2:10" ht="21.6">
      <c r="B6" s="16" t="s">
        <v>2</v>
      </c>
      <c r="C6" s="15" t="s">
        <v>3</v>
      </c>
      <c r="D6" s="15" t="s">
        <v>4</v>
      </c>
      <c r="E6" s="17" t="s">
        <v>5</v>
      </c>
      <c r="F6" s="27"/>
      <c r="G6" s="16" t="s">
        <v>6</v>
      </c>
      <c r="H6" s="15" t="s">
        <v>7</v>
      </c>
      <c r="I6" s="15" t="s">
        <v>8</v>
      </c>
      <c r="J6" s="17" t="s">
        <v>9</v>
      </c>
    </row>
    <row r="7" spans="2:10" ht="36" customHeight="1" thickBot="1">
      <c r="B7" s="23" t="s">
        <v>53</v>
      </c>
      <c r="C7" s="24" t="s">
        <v>64</v>
      </c>
      <c r="D7" s="24" t="s">
        <v>112</v>
      </c>
      <c r="E7" s="25" t="s">
        <v>113</v>
      </c>
      <c r="F7" s="27"/>
      <c r="G7" s="23" t="s">
        <v>65</v>
      </c>
      <c r="H7" s="24" t="s">
        <v>65</v>
      </c>
      <c r="I7" s="24" t="s">
        <v>114</v>
      </c>
      <c r="J7" s="25" t="s">
        <v>115</v>
      </c>
    </row>
    <row r="8" spans="2:10" s="8" customFormat="1" ht="14.4" customHeight="1" thickBot="1">
      <c r="B8" s="49" t="s">
        <v>30</v>
      </c>
      <c r="C8" s="50"/>
      <c r="D8" s="50"/>
      <c r="E8" s="50"/>
      <c r="F8" s="20">
        <f>(VALUE(LEFT(B7,1))+VALUE(LEFT(C7,1))+VALUE(LEFT(D7,1))+VALUE(LEFT(E7,1))+VALUE(LEFT(G7,1))+VALUE(LEFT(H7,1))+VALUE(LEFT(I7,1))+VALUE(LEFT(J7,1)))/8</f>
        <v>3.375</v>
      </c>
      <c r="G8" s="51" t="str">
        <f>IF(F8&lt;3,$I$17,IF(F8&lt;6,$I$18,$I$19))</f>
        <v>MEDIUM</v>
      </c>
      <c r="H8" s="51"/>
      <c r="I8" s="51"/>
      <c r="J8" s="52"/>
    </row>
    <row r="9" spans="2:10" ht="15" thickBot="1"/>
    <row r="10" spans="2:10">
      <c r="B10" s="69" t="s">
        <v>10</v>
      </c>
      <c r="C10" s="70"/>
      <c r="D10" s="70"/>
      <c r="E10" s="71"/>
      <c r="F10" s="31"/>
      <c r="G10" s="69" t="s">
        <v>11</v>
      </c>
      <c r="H10" s="70"/>
      <c r="I10" s="70"/>
      <c r="J10" s="71"/>
    </row>
    <row r="11" spans="2:10" s="8" customFormat="1" ht="21.6">
      <c r="B11" s="16" t="s">
        <v>12</v>
      </c>
      <c r="C11" s="15" t="s">
        <v>13</v>
      </c>
      <c r="D11" s="15" t="s">
        <v>14</v>
      </c>
      <c r="E11" s="17" t="s">
        <v>15</v>
      </c>
      <c r="F11" s="2"/>
      <c r="G11" s="16" t="s">
        <v>16</v>
      </c>
      <c r="H11" s="15" t="s">
        <v>17</v>
      </c>
      <c r="I11" s="15" t="s">
        <v>18</v>
      </c>
      <c r="J11" s="17" t="s">
        <v>19</v>
      </c>
    </row>
    <row r="12" spans="2:10" ht="31.8">
      <c r="B12" s="18" t="s">
        <v>103</v>
      </c>
      <c r="C12" s="1" t="s">
        <v>104</v>
      </c>
      <c r="D12" s="21" t="s">
        <v>104</v>
      </c>
      <c r="E12" s="28" t="s">
        <v>108</v>
      </c>
      <c r="F12" s="32"/>
      <c r="G12" s="33" t="s">
        <v>106</v>
      </c>
      <c r="H12" s="21" t="s">
        <v>105</v>
      </c>
      <c r="I12" s="21" t="s">
        <v>104</v>
      </c>
      <c r="J12" s="19" t="s">
        <v>107</v>
      </c>
    </row>
    <row r="13" spans="2:10" s="8" customFormat="1" ht="14.4" customHeight="1" thickBot="1">
      <c r="B13" s="47" t="s">
        <v>35</v>
      </c>
      <c r="C13" s="48"/>
      <c r="D13" s="29">
        <f>(VALUE(LEFT(B12,1))+VALUE(LEFT(C12,1))+VALUE(LEFT(D12,1))+VALUE(LEFT(E12,1)))/4</f>
        <v>2.75</v>
      </c>
      <c r="E13" s="30" t="str">
        <f>IF(D13&lt;3,$I$17,IF(D13&lt;6,$I$18,$I$19))</f>
        <v>LOW</v>
      </c>
      <c r="F13" s="34"/>
      <c r="G13" s="57" t="s">
        <v>80</v>
      </c>
      <c r="H13" s="58"/>
      <c r="I13" s="29">
        <f>(VALUE(LEFT(G12,1))+VALUE(LEFT(H12,1))+VALUE(LEFT(I12,1))+VALUE(LEFT(J12,1)))/4</f>
        <v>1.75</v>
      </c>
      <c r="J13" s="30" t="str">
        <f>IF(I13&lt;3,$I$17,IF(I13&lt;6,$I$18,$I$19))</f>
        <v>LOW</v>
      </c>
    </row>
    <row r="14" spans="2:10" s="8" customFormat="1" ht="14.4" customHeight="1" thickBot="1">
      <c r="B14" s="49" t="s">
        <v>79</v>
      </c>
      <c r="C14" s="50"/>
      <c r="D14" s="50"/>
      <c r="E14" s="50"/>
      <c r="F14" s="22">
        <f>(VALUE(LEFT(B12,1))+VALUE(LEFT(C12,1))+VALUE(LEFT(D12,1))+VALUE(LEFT(E12,1))+VALUE(LEFT(G12,1))+VALUE(LEFT(H12,1))+VALUE(LEFT(I12,1))+VALUE(LEFT(J12,1)))/8</f>
        <v>2.25</v>
      </c>
      <c r="G14" s="51" t="str">
        <f>IF(F14&lt;3,$I$17,IF(F14&lt;6,$I$18,$I$19))</f>
        <v>LOW</v>
      </c>
      <c r="H14" s="51"/>
      <c r="I14" s="51"/>
      <c r="J14" s="52"/>
    </row>
    <row r="16" spans="2:10" ht="20.399999999999999" customHeight="1">
      <c r="B16" s="45" t="s">
        <v>109</v>
      </c>
      <c r="C16" s="59"/>
      <c r="D16" s="59"/>
      <c r="E16" s="59"/>
      <c r="F16" s="46"/>
      <c r="H16" s="45" t="s">
        <v>31</v>
      </c>
      <c r="I16" s="46"/>
    </row>
    <row r="17" spans="2:9">
      <c r="B17" s="60" t="s">
        <v>20</v>
      </c>
      <c r="C17" s="1" t="s">
        <v>21</v>
      </c>
      <c r="D17" s="3" t="s">
        <v>22</v>
      </c>
      <c r="E17" s="43" t="s">
        <v>23</v>
      </c>
      <c r="F17" s="4" t="s">
        <v>24</v>
      </c>
      <c r="H17" s="1" t="s">
        <v>32</v>
      </c>
      <c r="I17" s="6" t="s">
        <v>27</v>
      </c>
    </row>
    <row r="18" spans="2:9" ht="15" thickBot="1">
      <c r="B18" s="61"/>
      <c r="C18" s="1" t="s">
        <v>25</v>
      </c>
      <c r="D18" s="5" t="s">
        <v>26</v>
      </c>
      <c r="E18" s="38" t="s">
        <v>22</v>
      </c>
      <c r="F18" s="43" t="s">
        <v>23</v>
      </c>
      <c r="H18" s="1" t="s">
        <v>33</v>
      </c>
      <c r="I18" s="5" t="s">
        <v>25</v>
      </c>
    </row>
    <row r="19" spans="2:9" ht="15" thickBot="1">
      <c r="B19" s="61"/>
      <c r="C19" s="1" t="s">
        <v>27</v>
      </c>
      <c r="D19" s="36" t="s">
        <v>28</v>
      </c>
      <c r="E19" s="42" t="s">
        <v>26</v>
      </c>
      <c r="F19" s="37" t="s">
        <v>22</v>
      </c>
      <c r="H19" s="1" t="s">
        <v>34</v>
      </c>
      <c r="I19" s="43" t="s">
        <v>21</v>
      </c>
    </row>
    <row r="20" spans="2:9">
      <c r="B20" s="62"/>
      <c r="C20" s="1"/>
      <c r="D20" s="1" t="s">
        <v>27</v>
      </c>
      <c r="E20" s="39" t="s">
        <v>25</v>
      </c>
      <c r="F20" s="1" t="s">
        <v>21</v>
      </c>
    </row>
    <row r="21" spans="2:9">
      <c r="B21" s="1"/>
      <c r="C21" s="63" t="s">
        <v>29</v>
      </c>
      <c r="D21" s="64"/>
      <c r="E21" s="64"/>
      <c r="F21" s="65"/>
    </row>
  </sheetData>
  <mergeCells count="16">
    <mergeCell ref="B17:B20"/>
    <mergeCell ref="C21:F21"/>
    <mergeCell ref="B5:E5"/>
    <mergeCell ref="G5:J5"/>
    <mergeCell ref="B10:E10"/>
    <mergeCell ref="G10:J10"/>
    <mergeCell ref="B8:E8"/>
    <mergeCell ref="G8:J8"/>
    <mergeCell ref="C2:E2"/>
    <mergeCell ref="H16:I16"/>
    <mergeCell ref="B13:C13"/>
    <mergeCell ref="B14:E14"/>
    <mergeCell ref="G14:J14"/>
    <mergeCell ref="B4:J4"/>
    <mergeCell ref="G13:H13"/>
    <mergeCell ref="B16:F16"/>
  </mergeCells>
  <dataValidations count="16">
    <dataValidation type="list" allowBlank="1" showInputMessage="1" showErrorMessage="1" sqref="C7">
      <formula1>Motive</formula1>
    </dataValidation>
    <dataValidation type="list" allowBlank="1" showInputMessage="1" showErrorMessage="1" sqref="B7">
      <formula1>SkillLevel</formula1>
    </dataValidation>
    <dataValidation type="list" allowBlank="1" showInputMessage="1" showErrorMessage="1" sqref="D7">
      <formula1>Opportunity</formula1>
    </dataValidation>
    <dataValidation type="list" allowBlank="1" showInputMessage="1" showErrorMessage="1" sqref="E7">
      <formula1>Size</formula1>
    </dataValidation>
    <dataValidation type="list" allowBlank="1" showInputMessage="1" showErrorMessage="1" sqref="G7">
      <formula1>EaseOfDiscovery</formula1>
    </dataValidation>
    <dataValidation type="list" allowBlank="1" showInputMessage="1" showErrorMessage="1" sqref="H7">
      <formula1>EaseOfExploit</formula1>
    </dataValidation>
    <dataValidation type="list" allowBlank="1" showInputMessage="1" showErrorMessage="1" sqref="I7">
      <formula1>Awareness</formula1>
    </dataValidation>
    <dataValidation type="list" allowBlank="1" showInputMessage="1" showErrorMessage="1" sqref="J7">
      <formula1>IntrusionDetection</formula1>
    </dataValidation>
    <dataValidation type="list" allowBlank="1" showInputMessage="1" showErrorMessage="1" sqref="B12">
      <formula1>LossOfConfidentiality</formula1>
    </dataValidation>
    <dataValidation type="list" allowBlank="1" showInputMessage="1" showErrorMessage="1" sqref="C12">
      <formula1>LossOfIntegrity</formula1>
    </dataValidation>
    <dataValidation type="list" allowBlank="1" showInputMessage="1" showErrorMessage="1" sqref="D12">
      <formula1>LossOfAvailability</formula1>
    </dataValidation>
    <dataValidation type="list" allowBlank="1" showInputMessage="1" showErrorMessage="1" sqref="E12">
      <formula1>LossOfAccountability</formula1>
    </dataValidation>
    <dataValidation type="list" allowBlank="1" showInputMessage="1" showErrorMessage="1" sqref="G12">
      <formula1>FinancialDamage</formula1>
    </dataValidation>
    <dataValidation type="list" allowBlank="1" showInputMessage="1" showErrorMessage="1" sqref="H12">
      <formula1>ReputationDamage</formula1>
    </dataValidation>
    <dataValidation type="list" allowBlank="1" showInputMessage="1" showErrorMessage="1" sqref="I12">
      <formula1>NonCompliance</formula1>
    </dataValidation>
    <dataValidation type="list" allowBlank="1" showInputMessage="1" showErrorMessage="1" sqref="J12">
      <formula1>PrivacyViolation</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dimension ref="A1:Q25"/>
  <sheetViews>
    <sheetView workbookViewId="0">
      <pane xSplit="1" ySplit="1" topLeftCell="B2" activePane="bottomRight" state="frozen"/>
      <selection pane="topRight" activeCell="B1" sqref="B1"/>
      <selection pane="bottomLeft" activeCell="A2" sqref="A2"/>
      <selection pane="bottomRight" activeCell="B36" sqref="B36"/>
    </sheetView>
  </sheetViews>
  <sheetFormatPr defaultRowHeight="14.4" outlineLevelRow="1"/>
  <cols>
    <col min="2" max="4" width="17.33203125" customWidth="1"/>
    <col min="5" max="8" width="17.44140625" customWidth="1"/>
    <col min="9" max="18" width="17.77734375" customWidth="1"/>
  </cols>
  <sheetData>
    <row r="1" spans="1:17" s="8" customFormat="1">
      <c r="A1" s="10"/>
      <c r="B1" s="10" t="s">
        <v>2</v>
      </c>
      <c r="C1" s="10" t="s">
        <v>3</v>
      </c>
      <c r="D1" s="10" t="s">
        <v>4</v>
      </c>
      <c r="E1" s="10" t="s">
        <v>5</v>
      </c>
      <c r="F1" s="10" t="s">
        <v>6</v>
      </c>
      <c r="G1" s="10" t="s">
        <v>7</v>
      </c>
      <c r="H1" s="10" t="s">
        <v>8</v>
      </c>
      <c r="I1" s="10" t="s">
        <v>9</v>
      </c>
      <c r="J1" s="10" t="s">
        <v>12</v>
      </c>
      <c r="K1" s="10" t="s">
        <v>13</v>
      </c>
      <c r="L1" s="10" t="s">
        <v>14</v>
      </c>
      <c r="M1" s="10" t="s">
        <v>15</v>
      </c>
      <c r="N1" s="10" t="s">
        <v>16</v>
      </c>
      <c r="O1" s="10" t="s">
        <v>17</v>
      </c>
      <c r="P1" s="10" t="s">
        <v>18</v>
      </c>
      <c r="Q1" s="10" t="s">
        <v>19</v>
      </c>
    </row>
    <row r="2" spans="1:17" s="9" customFormat="1" ht="36.6">
      <c r="A2" s="11">
        <v>0</v>
      </c>
      <c r="B2" s="14"/>
      <c r="C2" s="14"/>
      <c r="D2" s="14" t="s">
        <v>41</v>
      </c>
      <c r="E2" s="14"/>
      <c r="F2" s="14"/>
      <c r="G2" s="14"/>
      <c r="H2" s="14"/>
      <c r="I2" s="14"/>
      <c r="J2" s="14"/>
      <c r="K2" s="14"/>
      <c r="L2" s="14"/>
      <c r="M2" s="14"/>
      <c r="N2" s="14"/>
      <c r="O2" s="14"/>
      <c r="P2" s="14"/>
      <c r="Q2" s="14"/>
    </row>
    <row r="3" spans="1:17" s="9" customFormat="1" ht="24.6">
      <c r="A3" s="11">
        <f>A2+1</f>
        <v>1</v>
      </c>
      <c r="B3" s="14" t="s">
        <v>36</v>
      </c>
      <c r="C3" s="14" t="s">
        <v>37</v>
      </c>
      <c r="D3" s="14"/>
      <c r="E3" s="14"/>
      <c r="F3" s="14" t="s">
        <v>54</v>
      </c>
      <c r="G3" s="14" t="s">
        <v>59</v>
      </c>
      <c r="H3" s="14" t="s">
        <v>60</v>
      </c>
      <c r="I3" s="14" t="s">
        <v>66</v>
      </c>
      <c r="J3" s="14"/>
      <c r="K3" s="14" t="s">
        <v>74</v>
      </c>
      <c r="L3" s="14" t="s">
        <v>81</v>
      </c>
      <c r="M3" s="14" t="s">
        <v>85</v>
      </c>
      <c r="N3" s="14" t="s">
        <v>88</v>
      </c>
      <c r="O3" s="14" t="s">
        <v>92</v>
      </c>
      <c r="P3" s="14"/>
      <c r="Q3" s="14"/>
    </row>
    <row r="4" spans="1:17" s="9" customFormat="1" ht="24.6">
      <c r="A4" s="11">
        <f t="shared" ref="A4:A10" si="0">A3+1</f>
        <v>2</v>
      </c>
      <c r="B4" s="14"/>
      <c r="C4" s="14"/>
      <c r="D4" s="14"/>
      <c r="E4" s="14" t="s">
        <v>52</v>
      </c>
      <c r="F4" s="14"/>
      <c r="G4" s="14"/>
      <c r="H4" s="14"/>
      <c r="I4" s="14"/>
      <c r="J4" s="14" t="s">
        <v>70</v>
      </c>
      <c r="K4" s="14"/>
      <c r="L4" s="14"/>
      <c r="M4" s="14"/>
      <c r="N4" s="14"/>
      <c r="O4" s="14"/>
      <c r="P4" s="14" t="s">
        <v>96</v>
      </c>
      <c r="Q4" s="14"/>
    </row>
    <row r="5" spans="1:17" s="9" customFormat="1" ht="24.6">
      <c r="A5" s="11">
        <f t="shared" si="0"/>
        <v>3</v>
      </c>
      <c r="B5" s="14" t="s">
        <v>47</v>
      </c>
      <c r="C5" s="14"/>
      <c r="D5" s="14"/>
      <c r="E5" s="14"/>
      <c r="F5" s="14" t="s">
        <v>55</v>
      </c>
      <c r="G5" s="14" t="s">
        <v>55</v>
      </c>
      <c r="H5" s="14"/>
      <c r="I5" s="14" t="s">
        <v>67</v>
      </c>
      <c r="J5" s="14"/>
      <c r="K5" s="14" t="s">
        <v>75</v>
      </c>
      <c r="L5" s="14"/>
      <c r="M5" s="14"/>
      <c r="N5" s="14" t="s">
        <v>89</v>
      </c>
      <c r="O5" s="14"/>
      <c r="P5" s="14"/>
      <c r="Q5" s="14" t="s">
        <v>99</v>
      </c>
    </row>
    <row r="6" spans="1:17" s="9" customFormat="1" ht="48.6">
      <c r="A6" s="11">
        <f t="shared" si="0"/>
        <v>4</v>
      </c>
      <c r="B6" s="14" t="s">
        <v>46</v>
      </c>
      <c r="C6" s="14" t="s">
        <v>42</v>
      </c>
      <c r="D6" s="14" t="s">
        <v>40</v>
      </c>
      <c r="E6" s="14" t="s">
        <v>48</v>
      </c>
      <c r="F6" s="14"/>
      <c r="G6" s="14"/>
      <c r="H6" s="14" t="s">
        <v>61</v>
      </c>
      <c r="I6" s="14"/>
      <c r="J6" s="14" t="s">
        <v>71</v>
      </c>
      <c r="K6" s="14"/>
      <c r="L6" s="14"/>
      <c r="M6" s="14"/>
      <c r="N6" s="14"/>
      <c r="O6" s="14" t="s">
        <v>93</v>
      </c>
      <c r="P6" s="14"/>
      <c r="Q6" s="14"/>
    </row>
    <row r="7" spans="1:17" s="9" customFormat="1" ht="48.6">
      <c r="A7" s="11">
        <f t="shared" si="0"/>
        <v>5</v>
      </c>
      <c r="B7" s="14"/>
      <c r="C7" s="14"/>
      <c r="D7" s="14"/>
      <c r="E7" s="14" t="s">
        <v>49</v>
      </c>
      <c r="F7" s="14"/>
      <c r="G7" s="14" t="s">
        <v>56</v>
      </c>
      <c r="H7" s="14"/>
      <c r="I7" s="14"/>
      <c r="J7" s="14" t="s">
        <v>72</v>
      </c>
      <c r="K7" s="14" t="s">
        <v>76</v>
      </c>
      <c r="L7" s="14" t="s">
        <v>82</v>
      </c>
      <c r="M7" s="14"/>
      <c r="N7" s="14"/>
      <c r="O7" s="14" t="s">
        <v>94</v>
      </c>
      <c r="P7" s="14" t="s">
        <v>97</v>
      </c>
      <c r="Q7" s="14" t="s">
        <v>100</v>
      </c>
    </row>
    <row r="8" spans="1:17" s="9" customFormat="1" ht="15.6">
      <c r="A8" s="11">
        <f t="shared" si="0"/>
        <v>6</v>
      </c>
      <c r="B8" s="14" t="s">
        <v>45</v>
      </c>
      <c r="C8" s="14"/>
      <c r="D8" s="14"/>
      <c r="E8" s="14" t="s">
        <v>50</v>
      </c>
      <c r="F8" s="14"/>
      <c r="G8" s="14"/>
      <c r="H8" s="14" t="s">
        <v>62</v>
      </c>
      <c r="I8" s="14"/>
      <c r="J8" s="14"/>
      <c r="K8" s="14"/>
      <c r="L8" s="14"/>
      <c r="M8" s="14"/>
      <c r="N8" s="14"/>
      <c r="O8" s="14"/>
      <c r="P8" s="14"/>
      <c r="Q8" s="14"/>
    </row>
    <row r="9" spans="1:17" s="9" customFormat="1" ht="24.6">
      <c r="A9" s="11">
        <f t="shared" si="0"/>
        <v>7</v>
      </c>
      <c r="B9" s="14"/>
      <c r="C9" s="14"/>
      <c r="D9" s="14" t="s">
        <v>38</v>
      </c>
      <c r="E9" s="14"/>
      <c r="F9" s="14" t="s">
        <v>56</v>
      </c>
      <c r="G9" s="14"/>
      <c r="H9" s="14"/>
      <c r="I9" s="14"/>
      <c r="J9" s="14"/>
      <c r="K9" s="14" t="s">
        <v>77</v>
      </c>
      <c r="L9" s="14" t="s">
        <v>83</v>
      </c>
      <c r="M9" s="14" t="s">
        <v>86</v>
      </c>
      <c r="N9" s="14" t="s">
        <v>90</v>
      </c>
      <c r="O9" s="14"/>
      <c r="P9" s="14" t="s">
        <v>98</v>
      </c>
      <c r="Q9" s="14" t="s">
        <v>101</v>
      </c>
    </row>
    <row r="10" spans="1:17" s="9" customFormat="1" ht="15.6">
      <c r="A10" s="11">
        <f t="shared" si="0"/>
        <v>8</v>
      </c>
      <c r="B10" s="14"/>
      <c r="C10" s="14"/>
      <c r="D10" s="14"/>
      <c r="E10" s="14"/>
      <c r="F10" s="14"/>
      <c r="G10" s="14"/>
      <c r="H10" s="14"/>
      <c r="I10" s="14" t="s">
        <v>68</v>
      </c>
      <c r="J10" s="14"/>
      <c r="K10" s="14"/>
      <c r="L10" s="14"/>
      <c r="M10" s="14"/>
      <c r="N10" s="14"/>
      <c r="O10" s="14"/>
      <c r="P10" s="14"/>
      <c r="Q10" s="14"/>
    </row>
    <row r="11" spans="1:17" s="9" customFormat="1" ht="24.6">
      <c r="A11" s="11">
        <f>A10+1</f>
        <v>9</v>
      </c>
      <c r="B11" s="14" t="s">
        <v>44</v>
      </c>
      <c r="C11" s="14" t="s">
        <v>43</v>
      </c>
      <c r="D11" s="14" t="s">
        <v>39</v>
      </c>
      <c r="E11" s="14" t="s">
        <v>51</v>
      </c>
      <c r="F11" s="14" t="s">
        <v>57</v>
      </c>
      <c r="G11" s="14" t="s">
        <v>57</v>
      </c>
      <c r="H11" s="14" t="s">
        <v>63</v>
      </c>
      <c r="I11" s="14" t="s">
        <v>69</v>
      </c>
      <c r="J11" s="14" t="s">
        <v>73</v>
      </c>
      <c r="K11" s="14" t="s">
        <v>78</v>
      </c>
      <c r="L11" s="14" t="s">
        <v>84</v>
      </c>
      <c r="M11" s="14" t="s">
        <v>87</v>
      </c>
      <c r="N11" s="14" t="s">
        <v>91</v>
      </c>
      <c r="O11" s="14" t="s">
        <v>95</v>
      </c>
      <c r="P11" s="14"/>
      <c r="Q11" s="14" t="s">
        <v>102</v>
      </c>
    </row>
    <row r="12" spans="1:17" s="9" customFormat="1" ht="7.2" customHeight="1">
      <c r="A12" s="12"/>
      <c r="B12" s="13"/>
      <c r="C12" s="13"/>
      <c r="D12" s="13"/>
      <c r="E12" s="13"/>
      <c r="F12" s="13"/>
      <c r="G12" s="13"/>
      <c r="H12" s="13"/>
      <c r="I12" s="13"/>
      <c r="J12" s="13"/>
      <c r="K12" s="13"/>
      <c r="L12" s="13"/>
      <c r="M12" s="13"/>
      <c r="N12" s="13"/>
      <c r="O12" s="13"/>
      <c r="P12" s="13"/>
      <c r="Q12" s="13"/>
    </row>
    <row r="13" spans="1:17">
      <c r="B13" s="9"/>
      <c r="C13" s="9"/>
      <c r="D13" s="9"/>
      <c r="E13" s="9"/>
      <c r="F13" s="9"/>
      <c r="G13" s="9"/>
      <c r="H13" s="9"/>
      <c r="I13" s="9"/>
    </row>
    <row r="14" spans="1:17" hidden="1" outlineLevel="1">
      <c r="A14" t="s">
        <v>58</v>
      </c>
      <c r="B14" s="9"/>
      <c r="C14" s="9"/>
      <c r="D14" s="9"/>
      <c r="E14" s="9"/>
      <c r="F14" s="9"/>
      <c r="G14" s="9"/>
      <c r="H14" s="9"/>
      <c r="I14" s="9"/>
    </row>
    <row r="15" spans="1:17" ht="36.6" hidden="1" outlineLevel="1">
      <c r="B15" s="9" t="str">
        <f>CONCATENATE($A2," - ",B2)</f>
        <v xml:space="preserve">0 - </v>
      </c>
      <c r="C15" s="9" t="str">
        <f t="shared" ref="C15:E15" si="1">CONCATENATE($A2," - ",C2)</f>
        <v xml:space="preserve">0 - </v>
      </c>
      <c r="D15" s="9" t="str">
        <f t="shared" si="1"/>
        <v>0 - Full access or expensive resources required</v>
      </c>
      <c r="E15" s="9" t="str">
        <f t="shared" si="1"/>
        <v xml:space="preserve">0 - </v>
      </c>
      <c r="F15" s="9" t="str">
        <f t="shared" ref="F15:I15" si="2">CONCATENATE($A2," - ",F2)</f>
        <v xml:space="preserve">0 - </v>
      </c>
      <c r="G15" s="9" t="str">
        <f t="shared" si="2"/>
        <v xml:space="preserve">0 - </v>
      </c>
      <c r="H15" s="9" t="str">
        <f t="shared" si="2"/>
        <v xml:space="preserve">0 - </v>
      </c>
      <c r="I15" s="9" t="str">
        <f t="shared" si="2"/>
        <v xml:space="preserve">0 - </v>
      </c>
      <c r="J15" s="9" t="str">
        <f t="shared" ref="J15:M15" si="3">CONCATENATE($A2," - ",J2)</f>
        <v xml:space="preserve">0 - </v>
      </c>
      <c r="K15" s="9" t="str">
        <f t="shared" si="3"/>
        <v xml:space="preserve">0 - </v>
      </c>
      <c r="L15" s="9" t="str">
        <f t="shared" si="3"/>
        <v xml:space="preserve">0 - </v>
      </c>
      <c r="M15" s="9" t="str">
        <f t="shared" si="3"/>
        <v xml:space="preserve">0 - </v>
      </c>
      <c r="N15" s="9" t="str">
        <f t="shared" ref="N15:Q15" si="4">CONCATENATE($A2," - ",N2)</f>
        <v xml:space="preserve">0 - </v>
      </c>
      <c r="O15" s="9" t="str">
        <f t="shared" si="4"/>
        <v xml:space="preserve">0 - </v>
      </c>
      <c r="P15" s="9" t="str">
        <f t="shared" si="4"/>
        <v xml:space="preserve">0 - </v>
      </c>
      <c r="Q15" s="9" t="str">
        <f t="shared" si="4"/>
        <v xml:space="preserve">0 - </v>
      </c>
    </row>
    <row r="16" spans="1:17" ht="24.6" hidden="1" outlineLevel="1">
      <c r="B16" s="9" t="str">
        <f t="shared" ref="B16:E16" si="5">CONCATENATE($A3," - ",B3)</f>
        <v>1 -  Security penetration skills</v>
      </c>
      <c r="C16" s="9" t="str">
        <f t="shared" si="5"/>
        <v>1 - Low or no reward</v>
      </c>
      <c r="D16" s="9" t="str">
        <f t="shared" si="5"/>
        <v xml:space="preserve">1 - </v>
      </c>
      <c r="E16" s="9" t="str">
        <f t="shared" si="5"/>
        <v xml:space="preserve">1 - </v>
      </c>
      <c r="F16" s="9" t="str">
        <f t="shared" ref="F16:I16" si="6">CONCATENATE($A3," - ",F3)</f>
        <v>1 - Practically impossible</v>
      </c>
      <c r="G16" s="9" t="str">
        <f t="shared" si="6"/>
        <v>1 - Theoretical</v>
      </c>
      <c r="H16" s="9" t="str">
        <f t="shared" si="6"/>
        <v>1 - Unknown</v>
      </c>
      <c r="I16" s="9" t="str">
        <f t="shared" si="6"/>
        <v>1 - Active detection in application</v>
      </c>
      <c r="J16" s="9" t="str">
        <f t="shared" ref="J16:M16" si="7">CONCATENATE($A3," - ",J3)</f>
        <v xml:space="preserve">1 - </v>
      </c>
      <c r="K16" s="9" t="str">
        <f t="shared" si="7"/>
        <v>1 - Minimal slightly corrupt data</v>
      </c>
      <c r="L16" s="9" t="str">
        <f t="shared" si="7"/>
        <v>1 - Minimal secondary services interrupted</v>
      </c>
      <c r="M16" s="9" t="str">
        <f t="shared" si="7"/>
        <v>1 - Fully traceable</v>
      </c>
      <c r="N16" s="9" t="str">
        <f t="shared" ref="N16:Q16" si="8">CONCATENATE($A3," - ",N3)</f>
        <v>1 - Less than the cost to fix the vulnerability</v>
      </c>
      <c r="O16" s="9" t="str">
        <f t="shared" si="8"/>
        <v>1 - Minimal damage</v>
      </c>
      <c r="P16" s="9" t="str">
        <f t="shared" si="8"/>
        <v xml:space="preserve">1 - </v>
      </c>
      <c r="Q16" s="9" t="str">
        <f t="shared" si="8"/>
        <v xml:space="preserve">1 - </v>
      </c>
    </row>
    <row r="17" spans="2:17" ht="24.6" hidden="1" outlineLevel="1">
      <c r="B17" s="9" t="str">
        <f t="shared" ref="B17:E17" si="9">CONCATENATE($A4," - ",B4)</f>
        <v xml:space="preserve">2 - </v>
      </c>
      <c r="C17" s="9" t="str">
        <f t="shared" si="9"/>
        <v xml:space="preserve">2 - </v>
      </c>
      <c r="D17" s="9" t="str">
        <f t="shared" si="9"/>
        <v xml:space="preserve">2 - </v>
      </c>
      <c r="E17" s="9" t="str">
        <f t="shared" si="9"/>
        <v>2 - Developers, system administrators</v>
      </c>
      <c r="F17" s="9" t="str">
        <f t="shared" ref="F17:I17" si="10">CONCATENATE($A4," - ",F4)</f>
        <v xml:space="preserve">2 - </v>
      </c>
      <c r="G17" s="9" t="str">
        <f t="shared" si="10"/>
        <v xml:space="preserve">2 - </v>
      </c>
      <c r="H17" s="9" t="str">
        <f t="shared" si="10"/>
        <v xml:space="preserve">2 - </v>
      </c>
      <c r="I17" s="9" t="str">
        <f t="shared" si="10"/>
        <v xml:space="preserve">2 - </v>
      </c>
      <c r="J17" s="9" t="str">
        <f t="shared" ref="J17:M17" si="11">CONCATENATE($A4," - ",J4)</f>
        <v>2 - Minimal non-sensitive data disclosed</v>
      </c>
      <c r="K17" s="9" t="str">
        <f t="shared" si="11"/>
        <v xml:space="preserve">2 - </v>
      </c>
      <c r="L17" s="9" t="str">
        <f t="shared" si="11"/>
        <v xml:space="preserve">2 - </v>
      </c>
      <c r="M17" s="9" t="str">
        <f t="shared" si="11"/>
        <v xml:space="preserve">2 - </v>
      </c>
      <c r="N17" s="9" t="str">
        <f t="shared" ref="N17:Q17" si="12">CONCATENATE($A4," - ",N4)</f>
        <v xml:space="preserve">2 - </v>
      </c>
      <c r="O17" s="9" t="str">
        <f t="shared" si="12"/>
        <v xml:space="preserve">2 - </v>
      </c>
      <c r="P17" s="9" t="str">
        <f t="shared" si="12"/>
        <v>2 - Minor violation</v>
      </c>
      <c r="Q17" s="9" t="str">
        <f t="shared" si="12"/>
        <v xml:space="preserve">2 - </v>
      </c>
    </row>
    <row r="18" spans="2:17" ht="24.6" hidden="1" outlineLevel="1">
      <c r="B18" s="9" t="str">
        <f t="shared" ref="B18:E18" si="13">CONCATENATE($A5," - ",B5)</f>
        <v>3 - Network and programming skills</v>
      </c>
      <c r="C18" s="9" t="str">
        <f t="shared" si="13"/>
        <v xml:space="preserve">3 - </v>
      </c>
      <c r="D18" s="9" t="str">
        <f t="shared" si="13"/>
        <v xml:space="preserve">3 - </v>
      </c>
      <c r="E18" s="9" t="str">
        <f t="shared" si="13"/>
        <v xml:space="preserve">3 - </v>
      </c>
      <c r="F18" s="9" t="str">
        <f t="shared" ref="F18:I18" si="14">CONCATENATE($A5," - ",F5)</f>
        <v>3 - Difficult</v>
      </c>
      <c r="G18" s="9" t="str">
        <f t="shared" si="14"/>
        <v>3 - Difficult</v>
      </c>
      <c r="H18" s="9" t="str">
        <f t="shared" si="14"/>
        <v xml:space="preserve">3 - </v>
      </c>
      <c r="I18" s="9" t="str">
        <f t="shared" si="14"/>
        <v>3 - Logged and reviewed</v>
      </c>
      <c r="J18" s="9" t="str">
        <f t="shared" ref="J18:Q18" si="15">CONCATENATE($A5," - ",J5)</f>
        <v xml:space="preserve">3 - </v>
      </c>
      <c r="K18" s="9" t="str">
        <f t="shared" si="15"/>
        <v>3 -  Minimal seriously corrupt data</v>
      </c>
      <c r="L18" s="9" t="str">
        <f t="shared" si="15"/>
        <v xml:space="preserve">3 - </v>
      </c>
      <c r="M18" s="9" t="str">
        <f t="shared" si="15"/>
        <v xml:space="preserve">3 - </v>
      </c>
      <c r="N18" s="9" t="str">
        <f t="shared" si="15"/>
        <v>3 - Minor effect on annual profit</v>
      </c>
      <c r="O18" s="9" t="str">
        <f t="shared" si="15"/>
        <v xml:space="preserve">3 - </v>
      </c>
      <c r="P18" s="9" t="str">
        <f t="shared" si="15"/>
        <v xml:space="preserve">3 - </v>
      </c>
      <c r="Q18" s="9" t="str">
        <f t="shared" si="15"/>
        <v>3 - One individual</v>
      </c>
    </row>
    <row r="19" spans="2:17" ht="48.6" hidden="1" outlineLevel="1">
      <c r="B19" s="9" t="str">
        <f t="shared" ref="B19:E19" si="16">CONCATENATE($A6," - ",B6)</f>
        <v>4 - Advanced computer user</v>
      </c>
      <c r="C19" s="9" t="str">
        <f t="shared" si="16"/>
        <v>4 - Possible reward</v>
      </c>
      <c r="D19" s="9" t="str">
        <f t="shared" si="16"/>
        <v>4 - Special access or resources required</v>
      </c>
      <c r="E19" s="9" t="str">
        <f t="shared" si="16"/>
        <v>4 - Intranet users</v>
      </c>
      <c r="F19" s="9" t="str">
        <f t="shared" ref="F19:I19" si="17">CONCATENATE($A6," - ",F6)</f>
        <v xml:space="preserve">4 - </v>
      </c>
      <c r="G19" s="9" t="str">
        <f t="shared" si="17"/>
        <v xml:space="preserve">4 - </v>
      </c>
      <c r="H19" s="9" t="str">
        <f t="shared" si="17"/>
        <v>4 - Hidden</v>
      </c>
      <c r="I19" s="9" t="str">
        <f t="shared" si="17"/>
        <v xml:space="preserve">4 - </v>
      </c>
      <c r="J19" s="9" t="str">
        <f t="shared" ref="J19:M19" si="18">CONCATENATE($A6," - ",J6)</f>
        <v>4 - Minimal critical data disclosed, extensive non-sensitive data disclosed</v>
      </c>
      <c r="K19" s="9" t="str">
        <f t="shared" si="18"/>
        <v xml:space="preserve">4 - </v>
      </c>
      <c r="L19" s="9" t="str">
        <f t="shared" si="18"/>
        <v xml:space="preserve">4 - </v>
      </c>
      <c r="M19" s="9" t="str">
        <f t="shared" si="18"/>
        <v xml:space="preserve">4 - </v>
      </c>
      <c r="N19" s="9" t="str">
        <f t="shared" ref="N19:Q19" si="19">CONCATENATE($A6," - ",N6)</f>
        <v xml:space="preserve">4 - </v>
      </c>
      <c r="O19" s="9" t="str">
        <f t="shared" si="19"/>
        <v>4 - Loss of major accounts</v>
      </c>
      <c r="P19" s="9" t="str">
        <f t="shared" si="19"/>
        <v xml:space="preserve">4 - </v>
      </c>
      <c r="Q19" s="9" t="str">
        <f t="shared" si="19"/>
        <v xml:space="preserve">4 - </v>
      </c>
    </row>
    <row r="20" spans="2:17" ht="48.6" hidden="1" outlineLevel="1">
      <c r="B20" s="9" t="str">
        <f t="shared" ref="B20:E20" si="20">CONCATENATE($A7," - ",B7)</f>
        <v xml:space="preserve">5 - </v>
      </c>
      <c r="C20" s="9" t="str">
        <f t="shared" si="20"/>
        <v xml:space="preserve">5 - </v>
      </c>
      <c r="D20" s="9" t="str">
        <f t="shared" si="20"/>
        <v xml:space="preserve">5 - </v>
      </c>
      <c r="E20" s="9" t="str">
        <f t="shared" si="20"/>
        <v>5 - Partners</v>
      </c>
      <c r="F20" s="9" t="str">
        <f t="shared" ref="F20:I20" si="21">CONCATENATE($A7," - ",F7)</f>
        <v xml:space="preserve">5 - </v>
      </c>
      <c r="G20" s="9" t="str">
        <f t="shared" si="21"/>
        <v>5 - Easy</v>
      </c>
      <c r="H20" s="9" t="str">
        <f t="shared" si="21"/>
        <v xml:space="preserve">5 - </v>
      </c>
      <c r="I20" s="9" t="str">
        <f t="shared" si="21"/>
        <v xml:space="preserve">5 - </v>
      </c>
      <c r="J20" s="9" t="str">
        <f t="shared" ref="J20:M20" si="22">CONCATENATE($A7," - ",J7)</f>
        <v>5 - Extensive critical data disclosed</v>
      </c>
      <c r="K20" s="9" t="str">
        <f t="shared" si="22"/>
        <v>5 - Extensive slightly corrupt data</v>
      </c>
      <c r="L20" s="9" t="str">
        <f t="shared" si="22"/>
        <v>5 - Minimal primary services interrupted, extensive secondary services interrupted</v>
      </c>
      <c r="M20" s="9" t="str">
        <f t="shared" si="22"/>
        <v xml:space="preserve">5 - </v>
      </c>
      <c r="N20" s="9" t="str">
        <f t="shared" ref="N20:Q20" si="23">CONCATENATE($A7," - ",N7)</f>
        <v xml:space="preserve">5 - </v>
      </c>
      <c r="O20" s="9" t="str">
        <f t="shared" si="23"/>
        <v>5 - Loss of goodwill</v>
      </c>
      <c r="P20" s="9" t="str">
        <f t="shared" si="23"/>
        <v>5 - Clear violation</v>
      </c>
      <c r="Q20" s="9" t="str">
        <f t="shared" si="23"/>
        <v>5 - Hundreds of people</v>
      </c>
    </row>
    <row r="21" spans="2:17" hidden="1" outlineLevel="1">
      <c r="B21" s="9" t="str">
        <f t="shared" ref="B21:E21" si="24">CONCATENATE($A8," - ",B8)</f>
        <v>6 - Some technical skills</v>
      </c>
      <c r="C21" s="9" t="str">
        <f t="shared" si="24"/>
        <v xml:space="preserve">6 - </v>
      </c>
      <c r="D21" s="9" t="str">
        <f t="shared" si="24"/>
        <v xml:space="preserve">6 - </v>
      </c>
      <c r="E21" s="9" t="str">
        <f t="shared" si="24"/>
        <v>6 - Authenticated users</v>
      </c>
      <c r="F21" s="9" t="str">
        <f t="shared" ref="F21:I21" si="25">CONCATENATE($A8," - ",F8)</f>
        <v xml:space="preserve">6 - </v>
      </c>
      <c r="G21" s="9" t="str">
        <f t="shared" si="25"/>
        <v xml:space="preserve">6 - </v>
      </c>
      <c r="H21" s="9" t="str">
        <f t="shared" si="25"/>
        <v>6 - Obvious</v>
      </c>
      <c r="I21" s="9" t="str">
        <f t="shared" si="25"/>
        <v xml:space="preserve">6 - </v>
      </c>
      <c r="J21" s="9" t="str">
        <f t="shared" ref="J21:M21" si="26">CONCATENATE($A8," - ",J8)</f>
        <v xml:space="preserve">6 - </v>
      </c>
      <c r="K21" s="9" t="str">
        <f t="shared" si="26"/>
        <v xml:space="preserve">6 - </v>
      </c>
      <c r="L21" s="9" t="str">
        <f t="shared" si="26"/>
        <v xml:space="preserve">6 - </v>
      </c>
      <c r="M21" s="9" t="str">
        <f t="shared" si="26"/>
        <v xml:space="preserve">6 - </v>
      </c>
      <c r="N21" s="9" t="str">
        <f t="shared" ref="N21:Q21" si="27">CONCATENATE($A8," - ",N8)</f>
        <v xml:space="preserve">6 - </v>
      </c>
      <c r="O21" s="9" t="str">
        <f t="shared" si="27"/>
        <v xml:space="preserve">6 - </v>
      </c>
      <c r="P21" s="9" t="str">
        <f t="shared" si="27"/>
        <v xml:space="preserve">6 - </v>
      </c>
      <c r="Q21" s="9" t="str">
        <f t="shared" si="27"/>
        <v xml:space="preserve">6 - </v>
      </c>
    </row>
    <row r="22" spans="2:17" ht="24.6" hidden="1" outlineLevel="1">
      <c r="B22" s="9" t="str">
        <f t="shared" ref="B22:E22" si="28">CONCATENATE($A9," - ",B9)</f>
        <v xml:space="preserve">7 - </v>
      </c>
      <c r="C22" s="9" t="str">
        <f t="shared" si="28"/>
        <v xml:space="preserve">7 - </v>
      </c>
      <c r="D22" s="9" t="str">
        <f t="shared" si="28"/>
        <v>7 - Some access or resources required</v>
      </c>
      <c r="E22" s="9" t="str">
        <f t="shared" si="28"/>
        <v xml:space="preserve">7 - </v>
      </c>
      <c r="F22" s="9" t="str">
        <f t="shared" ref="F22:I22" si="29">CONCATENATE($A9," - ",F9)</f>
        <v>7 - Easy</v>
      </c>
      <c r="G22" s="9" t="str">
        <f t="shared" si="29"/>
        <v xml:space="preserve">7 - </v>
      </c>
      <c r="H22" s="9" t="str">
        <f t="shared" si="29"/>
        <v xml:space="preserve">7 - </v>
      </c>
      <c r="I22" s="9" t="str">
        <f t="shared" si="29"/>
        <v xml:space="preserve">7 - </v>
      </c>
      <c r="J22" s="9" t="str">
        <f t="shared" ref="J22:Q22" si="30">CONCATENATE($A9," - ",J9)</f>
        <v xml:space="preserve">7 - </v>
      </c>
      <c r="K22" s="9" t="str">
        <f t="shared" si="30"/>
        <v>7 - Extensive seriously corrupt data</v>
      </c>
      <c r="L22" s="9" t="str">
        <f t="shared" si="30"/>
        <v>7 - Extensive primary services interrupted</v>
      </c>
      <c r="M22" s="9" t="str">
        <f t="shared" si="30"/>
        <v>7 - Possibly traceable</v>
      </c>
      <c r="N22" s="9" t="str">
        <f t="shared" si="30"/>
        <v>7 - Significant effect on annual profit</v>
      </c>
      <c r="O22" s="9" t="str">
        <f t="shared" si="30"/>
        <v xml:space="preserve">7 - </v>
      </c>
      <c r="P22" s="9" t="str">
        <f t="shared" si="30"/>
        <v>7 - High profile violation</v>
      </c>
      <c r="Q22" s="9" t="str">
        <f t="shared" si="30"/>
        <v>7 - Thousands of people</v>
      </c>
    </row>
    <row r="23" spans="2:17" ht="24.6" hidden="1" outlineLevel="1">
      <c r="B23" s="9" t="str">
        <f t="shared" ref="B23:E23" si="31">CONCATENATE($A10," - ",B10)</f>
        <v xml:space="preserve">8 - </v>
      </c>
      <c r="C23" s="9" t="str">
        <f t="shared" si="31"/>
        <v xml:space="preserve">8 - </v>
      </c>
      <c r="D23" s="9" t="str">
        <f t="shared" si="31"/>
        <v xml:space="preserve">8 - </v>
      </c>
      <c r="E23" s="9" t="str">
        <f t="shared" si="31"/>
        <v xml:space="preserve">8 - </v>
      </c>
      <c r="F23" s="9" t="str">
        <f t="shared" ref="F23:I23" si="32">CONCATENATE($A10," - ",F10)</f>
        <v xml:space="preserve">8 - </v>
      </c>
      <c r="G23" s="9" t="str">
        <f t="shared" si="32"/>
        <v xml:space="preserve">8 - </v>
      </c>
      <c r="H23" s="9" t="str">
        <f t="shared" si="32"/>
        <v xml:space="preserve">8 - </v>
      </c>
      <c r="I23" s="9" t="str">
        <f t="shared" si="32"/>
        <v>8 - Logged without review</v>
      </c>
      <c r="J23" s="9" t="str">
        <f t="shared" ref="J23:M23" si="33">CONCATENATE($A10," - ",J10)</f>
        <v xml:space="preserve">8 - </v>
      </c>
      <c r="K23" s="9" t="str">
        <f t="shared" si="33"/>
        <v xml:space="preserve">8 - </v>
      </c>
      <c r="L23" s="9" t="str">
        <f t="shared" si="33"/>
        <v xml:space="preserve">8 - </v>
      </c>
      <c r="M23" s="9" t="str">
        <f t="shared" si="33"/>
        <v xml:space="preserve">8 - </v>
      </c>
      <c r="N23" s="9" t="str">
        <f t="shared" ref="N23:Q23" si="34">CONCATENATE($A10," - ",N10)</f>
        <v xml:space="preserve">8 - </v>
      </c>
      <c r="O23" s="9" t="str">
        <f t="shared" si="34"/>
        <v xml:space="preserve">8 - </v>
      </c>
      <c r="P23" s="9" t="str">
        <f t="shared" si="34"/>
        <v xml:space="preserve">8 - </v>
      </c>
      <c r="Q23" s="9" t="str">
        <f t="shared" si="34"/>
        <v xml:space="preserve">8 - </v>
      </c>
    </row>
    <row r="24" spans="2:17" ht="24.6" hidden="1" outlineLevel="1">
      <c r="B24" s="9" t="str">
        <f t="shared" ref="B24:E24" si="35">CONCATENATE($A11," - ",B11)</f>
        <v>9 - No technical skills</v>
      </c>
      <c r="C24" s="9" t="str">
        <f t="shared" si="35"/>
        <v>9 - High reward</v>
      </c>
      <c r="D24" s="9" t="str">
        <f t="shared" si="35"/>
        <v>9 - No access or resources required</v>
      </c>
      <c r="E24" s="9" t="str">
        <f t="shared" si="35"/>
        <v>9 - Anonymous Internet users</v>
      </c>
      <c r="F24" s="9" t="str">
        <f t="shared" ref="F24:I24" si="36">CONCATENATE($A11," - ",F11)</f>
        <v>9 - Automated tools available</v>
      </c>
      <c r="G24" s="9" t="str">
        <f t="shared" si="36"/>
        <v>9 - Automated tools available</v>
      </c>
      <c r="H24" s="9" t="str">
        <f t="shared" si="36"/>
        <v>9 - Public knowledge</v>
      </c>
      <c r="I24" s="9" t="str">
        <f t="shared" si="36"/>
        <v>9 - Not logged</v>
      </c>
      <c r="J24" s="9" t="str">
        <f t="shared" ref="J24:M24" si="37">CONCATENATE($A11," - ",J11)</f>
        <v>9 - All data disclosed</v>
      </c>
      <c r="K24" s="9" t="str">
        <f t="shared" si="37"/>
        <v>9 - All data totally corrupt</v>
      </c>
      <c r="L24" s="9" t="str">
        <f t="shared" si="37"/>
        <v>9 - All services completely lost</v>
      </c>
      <c r="M24" s="9" t="str">
        <f t="shared" si="37"/>
        <v>9 - Completely anonymous</v>
      </c>
      <c r="N24" s="9" t="str">
        <f t="shared" ref="N24:Q24" si="38">CONCATENATE($A11," - ",N11)</f>
        <v>9 - Bankruptcy</v>
      </c>
      <c r="O24" s="9" t="str">
        <f t="shared" si="38"/>
        <v>9 - Brand damage</v>
      </c>
      <c r="P24" s="9" t="str">
        <f t="shared" si="38"/>
        <v xml:space="preserve">9 - </v>
      </c>
      <c r="Q24" s="9" t="str">
        <f t="shared" si="38"/>
        <v>9 - Millions of people</v>
      </c>
    </row>
    <row r="25" spans="2:17" collapsed="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Intro</vt:lpstr>
      <vt:lpstr>Assesment</vt:lpstr>
      <vt:lpstr>Rating</vt:lpstr>
      <vt:lpstr>Awareness</vt:lpstr>
      <vt:lpstr>EaseOfDiscovery</vt:lpstr>
      <vt:lpstr>EaseOfExploit</vt:lpstr>
      <vt:lpstr>FinancialDamage</vt:lpstr>
      <vt:lpstr>IntrusionDetection</vt:lpstr>
      <vt:lpstr>LossOfAccountability</vt:lpstr>
      <vt:lpstr>LossOfAvailability</vt:lpstr>
      <vt:lpstr>LossOfConfidentiality</vt:lpstr>
      <vt:lpstr>LossOfIntegrity</vt:lpstr>
      <vt:lpstr>Motive</vt:lpstr>
      <vt:lpstr>NonCompliance</vt:lpstr>
      <vt:lpstr>Opportunity</vt:lpstr>
      <vt:lpstr>PrivacyViolation</vt:lpstr>
      <vt:lpstr>ReputationDamage</vt:lpstr>
      <vt:lpstr>Size</vt:lpstr>
      <vt:lpstr>SkillLevel</vt:lpstr>
    </vt:vector>
  </TitlesOfParts>
  <Company>Schneider Electric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Hynek Petrak</dc:creator>
  <cp:lastModifiedBy>Hynek Petrak</cp:lastModifiedBy>
  <dcterms:created xsi:type="dcterms:W3CDTF">2015-05-31T07:58:04Z</dcterms:created>
  <dcterms:modified xsi:type="dcterms:W3CDTF">2015-06-12T08:06:16Z</dcterms:modified>
</cp:coreProperties>
</file>